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UOR\Desktop\"/>
    </mc:Choice>
  </mc:AlternateContent>
  <bookViews>
    <workbookView xWindow="0" yWindow="0" windowWidth="24000" windowHeight="9735" tabRatio="763"/>
  </bookViews>
  <sheets>
    <sheet name="1 лига" sheetId="13" r:id="rId1"/>
    <sheet name="Муж." sheetId="5" r:id="rId2"/>
    <sheet name="Муж-Абсол" sheetId="12" r:id="rId3"/>
    <sheet name="женщ." sheetId="6" r:id="rId4"/>
    <sheet name="женщ-Абсол" sheetId="11" r:id="rId5"/>
    <sheet name="самарск качели" sheetId="7" r:id="rId6"/>
    <sheet name="Девушки" sheetId="10" r:id="rId7"/>
    <sheet name="Юноши" sheetId="8" r:id="rId8"/>
    <sheet name="Дети до 12" sheetId="9" r:id="rId9"/>
    <sheet name="СГОАН Дети до 12" sheetId="15" r:id="rId10"/>
    <sheet name="СГОАН" sheetId="14" r:id="rId11"/>
  </sheets>
  <definedNames>
    <definedName name="_xlnm._FilterDatabase" localSheetId="0" hidden="1">'1 лига'!$A$1:$X$11</definedName>
    <definedName name="_xlnm._FilterDatabase" localSheetId="6" hidden="1">Девушки!$A$1:$Y$52</definedName>
    <definedName name="_xlnm._FilterDatabase" localSheetId="8" hidden="1">'Дети до 12'!$A$1:$Y$52</definedName>
    <definedName name="_xlnm._FilterDatabase" localSheetId="3" hidden="1">женщ.!$A$1:$X$17</definedName>
    <definedName name="_xlnm._FilterDatabase" localSheetId="4" hidden="1">'женщ-Абсол'!$A$1:$X$7</definedName>
    <definedName name="_xlnm._FilterDatabase" localSheetId="1" hidden="1">Муж.!$A$1:$Y$52</definedName>
    <definedName name="_xlnm._FilterDatabase" localSheetId="2" hidden="1">'Муж-Абсол'!$A$1:$Y$19</definedName>
    <definedName name="_xlnm._FilterDatabase" localSheetId="5" hidden="1">'самарск качели'!$A$1:$Y$14</definedName>
    <definedName name="_xlnm._FilterDatabase" localSheetId="10" hidden="1">СГОАН!$A$1:$Y$5</definedName>
    <definedName name="_xlnm._FilterDatabase" localSheetId="9" hidden="1">'СГОАН Дети до 12'!$A$1:$Y$3</definedName>
    <definedName name="_xlnm._FilterDatabase" localSheetId="7" hidden="1">Юноши!$A$1:$Y$54</definedName>
    <definedName name="_xlnm.Print_Area" localSheetId="0">'1 лига'!$A$1:$X$11</definedName>
    <definedName name="_xlnm.Print_Area" localSheetId="6">Девушки!$B$1:$Y$16</definedName>
    <definedName name="_xlnm.Print_Area" localSheetId="8">'Дети до 12'!$B$1:$Y$16</definedName>
    <definedName name="_xlnm.Print_Area" localSheetId="3">женщ.!$A$1:$X$11</definedName>
    <definedName name="_xlnm.Print_Area" localSheetId="4">'женщ-Абсол'!$A$1:$X$4</definedName>
    <definedName name="_xlnm.Print_Area" localSheetId="1">Муж.!$B$1:$Y$16</definedName>
    <definedName name="_xlnm.Print_Area" localSheetId="2">'Муж-Абсол'!$B$1:$Y$1</definedName>
    <definedName name="_xlnm.Print_Area" localSheetId="5">'самарск качели'!$B$1:$Y$11</definedName>
    <definedName name="_xlnm.Print_Area" localSheetId="10">СГОАН!$B$1:$Y$5</definedName>
    <definedName name="_xlnm.Print_Area" localSheetId="9">'СГОАН Дети до 12'!$B$1:$Y$3</definedName>
    <definedName name="_xlnm.Print_Area" localSheetId="7">Юноши!$B$1:$Y$15</definedName>
  </definedNames>
  <calcPr calcId="152511"/>
</workbook>
</file>

<file path=xl/calcChain.xml><?xml version="1.0" encoding="utf-8"?>
<calcChain xmlns="http://schemas.openxmlformats.org/spreadsheetml/2006/main">
  <c r="X5" i="14" l="1"/>
  <c r="X3" i="15"/>
  <c r="K3" i="15"/>
  <c r="X2" i="15"/>
  <c r="K2" i="15"/>
  <c r="X4" i="14"/>
  <c r="K4" i="14"/>
  <c r="X6" i="14"/>
  <c r="K6" i="14"/>
  <c r="X3" i="14"/>
  <c r="K3" i="14"/>
  <c r="X2" i="14"/>
  <c r="K2" i="14"/>
  <c r="W9" i="13"/>
  <c r="J9" i="13"/>
  <c r="W5" i="13"/>
  <c r="J5" i="13"/>
  <c r="W6" i="13"/>
  <c r="J6" i="13"/>
  <c r="W8" i="13"/>
  <c r="J8" i="13"/>
  <c r="W2" i="13"/>
  <c r="J2" i="13"/>
  <c r="W3" i="13"/>
  <c r="J3" i="13"/>
  <c r="W11" i="13"/>
  <c r="J11" i="13"/>
  <c r="W7" i="13"/>
  <c r="J7" i="13"/>
  <c r="W10" i="13"/>
  <c r="J10" i="13"/>
  <c r="W4" i="13"/>
  <c r="J4" i="13"/>
  <c r="W7" i="11"/>
  <c r="J7" i="11"/>
  <c r="W6" i="11"/>
  <c r="J6" i="11"/>
  <c r="W5" i="11"/>
  <c r="J5" i="11"/>
  <c r="X19" i="12"/>
  <c r="K19" i="12"/>
  <c r="C19" i="12"/>
  <c r="X18" i="12"/>
  <c r="K18" i="12"/>
  <c r="C18" i="12"/>
  <c r="X17" i="12"/>
  <c r="K17" i="12"/>
  <c r="C17" i="12"/>
  <c r="X16" i="12"/>
  <c r="K16" i="12"/>
  <c r="C16" i="12"/>
  <c r="X15" i="12"/>
  <c r="K15" i="12"/>
  <c r="C15" i="12"/>
  <c r="X14" i="12"/>
  <c r="K14" i="12"/>
  <c r="C14" i="12"/>
  <c r="X13" i="12"/>
  <c r="K13" i="12"/>
  <c r="C13" i="12"/>
  <c r="X12" i="12"/>
  <c r="K12" i="12"/>
  <c r="C12" i="12"/>
  <c r="X11" i="12"/>
  <c r="K11" i="12"/>
  <c r="C11" i="12"/>
  <c r="X10" i="12"/>
  <c r="K10" i="12"/>
  <c r="C10" i="12"/>
  <c r="X9" i="12"/>
  <c r="K9" i="12"/>
  <c r="C9" i="12"/>
  <c r="X8" i="12"/>
  <c r="K8" i="12"/>
  <c r="C8" i="12"/>
  <c r="X2" i="12"/>
  <c r="K2" i="12"/>
  <c r="C2" i="12"/>
  <c r="X3" i="12"/>
  <c r="Z3" i="12" s="1"/>
  <c r="K3" i="12"/>
  <c r="C3" i="12"/>
  <c r="X4" i="12"/>
  <c r="K4" i="12"/>
  <c r="C4" i="12"/>
  <c r="X5" i="12"/>
  <c r="K5" i="12"/>
  <c r="C5" i="12"/>
  <c r="X6" i="12"/>
  <c r="K6" i="12"/>
  <c r="C6" i="12"/>
  <c r="X7" i="12"/>
  <c r="K7" i="12"/>
  <c r="C7" i="12"/>
  <c r="W2" i="11"/>
  <c r="Y2" i="11" s="1"/>
  <c r="J2" i="11"/>
  <c r="W4" i="11"/>
  <c r="Y4" i="11" s="1"/>
  <c r="J4" i="11"/>
  <c r="W3" i="11"/>
  <c r="Y3" i="11" s="1"/>
  <c r="J3" i="11"/>
  <c r="W5" i="6"/>
  <c r="W6" i="6"/>
  <c r="J6" i="6"/>
  <c r="J5" i="6"/>
  <c r="X9" i="8"/>
  <c r="K9" i="8"/>
  <c r="X6" i="8"/>
  <c r="K6" i="8"/>
  <c r="X7" i="8"/>
  <c r="K7" i="8"/>
  <c r="X52" i="10"/>
  <c r="K52" i="10"/>
  <c r="C52" i="10"/>
  <c r="X51" i="10"/>
  <c r="K51" i="10"/>
  <c r="C51" i="10"/>
  <c r="X50" i="10"/>
  <c r="K50" i="10"/>
  <c r="C50" i="10"/>
  <c r="X49" i="10"/>
  <c r="K49" i="10"/>
  <c r="C49" i="10"/>
  <c r="X48" i="10"/>
  <c r="K48" i="10"/>
  <c r="C48" i="10"/>
  <c r="X47" i="10"/>
  <c r="K47" i="10"/>
  <c r="C47" i="10"/>
  <c r="X46" i="10"/>
  <c r="K46" i="10"/>
  <c r="C46" i="10"/>
  <c r="X45" i="10"/>
  <c r="K45" i="10"/>
  <c r="C45" i="10"/>
  <c r="X44" i="10"/>
  <c r="K44" i="10"/>
  <c r="C44" i="10"/>
  <c r="X43" i="10"/>
  <c r="K43" i="10"/>
  <c r="C43" i="10"/>
  <c r="X42" i="10"/>
  <c r="K42" i="10"/>
  <c r="C42" i="10"/>
  <c r="X41" i="10"/>
  <c r="K41" i="10"/>
  <c r="C41" i="10"/>
  <c r="X40" i="10"/>
  <c r="K40" i="10"/>
  <c r="C40" i="10"/>
  <c r="X39" i="10"/>
  <c r="K39" i="10"/>
  <c r="C39" i="10"/>
  <c r="X38" i="10"/>
  <c r="K38" i="10"/>
  <c r="C38" i="10"/>
  <c r="X37" i="10"/>
  <c r="K37" i="10"/>
  <c r="C37" i="10"/>
  <c r="X36" i="10"/>
  <c r="K36" i="10"/>
  <c r="C36" i="10"/>
  <c r="X35" i="10"/>
  <c r="K35" i="10"/>
  <c r="X34" i="10"/>
  <c r="K34" i="10"/>
  <c r="C34" i="10"/>
  <c r="X33" i="10"/>
  <c r="K33" i="10"/>
  <c r="C33" i="10"/>
  <c r="X32" i="10"/>
  <c r="K32" i="10"/>
  <c r="C32" i="10"/>
  <c r="X31" i="10"/>
  <c r="K31" i="10"/>
  <c r="C31" i="10"/>
  <c r="X30" i="10"/>
  <c r="K30" i="10"/>
  <c r="C30" i="10"/>
  <c r="X29" i="10"/>
  <c r="K29" i="10"/>
  <c r="C29" i="10"/>
  <c r="X28" i="10"/>
  <c r="K28" i="10"/>
  <c r="C28" i="10"/>
  <c r="X27" i="10"/>
  <c r="K27" i="10"/>
  <c r="C27" i="10"/>
  <c r="X26" i="10"/>
  <c r="K26" i="10"/>
  <c r="C26" i="10"/>
  <c r="X25" i="10"/>
  <c r="K25" i="10"/>
  <c r="C25" i="10"/>
  <c r="X24" i="10"/>
  <c r="K24" i="10"/>
  <c r="C24" i="10"/>
  <c r="X23" i="10"/>
  <c r="K23" i="10"/>
  <c r="C23" i="10"/>
  <c r="X22" i="10"/>
  <c r="K22" i="10"/>
  <c r="C22" i="10"/>
  <c r="X21" i="10"/>
  <c r="K21" i="10"/>
  <c r="C21" i="10"/>
  <c r="X20" i="10"/>
  <c r="K20" i="10"/>
  <c r="C20" i="10"/>
  <c r="X19" i="10"/>
  <c r="K19" i="10"/>
  <c r="X18" i="10"/>
  <c r="K18" i="10"/>
  <c r="X17" i="10"/>
  <c r="K17" i="10"/>
  <c r="X16" i="10"/>
  <c r="K16" i="10"/>
  <c r="X15" i="10"/>
  <c r="K15" i="10"/>
  <c r="X14" i="10"/>
  <c r="K14" i="10"/>
  <c r="X13" i="10"/>
  <c r="K13" i="10"/>
  <c r="X12" i="10"/>
  <c r="K12" i="10"/>
  <c r="X5" i="10"/>
  <c r="K5" i="10"/>
  <c r="X10" i="10"/>
  <c r="K10" i="10"/>
  <c r="X4" i="10"/>
  <c r="K4" i="10"/>
  <c r="X8" i="10"/>
  <c r="K8" i="10"/>
  <c r="X2" i="10"/>
  <c r="K2" i="10"/>
  <c r="X9" i="10"/>
  <c r="K9" i="10"/>
  <c r="X7" i="10"/>
  <c r="K7" i="10"/>
  <c r="X11" i="10"/>
  <c r="K11" i="10"/>
  <c r="X3" i="10"/>
  <c r="K3" i="10"/>
  <c r="X6" i="10"/>
  <c r="K6" i="10"/>
  <c r="W17" i="6"/>
  <c r="J17" i="6"/>
  <c r="W16" i="6"/>
  <c r="J16" i="6"/>
  <c r="W15" i="6"/>
  <c r="J15" i="6"/>
  <c r="W14" i="6"/>
  <c r="J14" i="6"/>
  <c r="W13" i="6"/>
  <c r="J13" i="6"/>
  <c r="W11" i="6"/>
  <c r="J11" i="6"/>
  <c r="W12" i="6"/>
  <c r="J12" i="6"/>
  <c r="X9" i="9"/>
  <c r="K9" i="9"/>
  <c r="C9" i="9"/>
  <c r="X52" i="9"/>
  <c r="K52" i="9"/>
  <c r="C52" i="9"/>
  <c r="X51" i="9"/>
  <c r="K51" i="9"/>
  <c r="C51" i="9"/>
  <c r="X50" i="9"/>
  <c r="K50" i="9"/>
  <c r="C50" i="9"/>
  <c r="X49" i="9"/>
  <c r="K49" i="9"/>
  <c r="C49" i="9"/>
  <c r="X48" i="9"/>
  <c r="K48" i="9"/>
  <c r="X47" i="9"/>
  <c r="K47" i="9"/>
  <c r="C47" i="9"/>
  <c r="X46" i="9"/>
  <c r="K46" i="9"/>
  <c r="C46" i="9"/>
  <c r="X45" i="9"/>
  <c r="K45" i="9"/>
  <c r="C45" i="9"/>
  <c r="X44" i="9"/>
  <c r="K44" i="9"/>
  <c r="C44" i="9"/>
  <c r="X43" i="9"/>
  <c r="K43" i="9"/>
  <c r="C43" i="9"/>
  <c r="X42" i="9"/>
  <c r="K42" i="9"/>
  <c r="C42" i="9"/>
  <c r="X41" i="9"/>
  <c r="K41" i="9"/>
  <c r="C41" i="9"/>
  <c r="X40" i="9"/>
  <c r="K40" i="9"/>
  <c r="C40" i="9"/>
  <c r="X39" i="9"/>
  <c r="K39" i="9"/>
  <c r="C39" i="9"/>
  <c r="X38" i="9"/>
  <c r="K38" i="9"/>
  <c r="C38" i="9"/>
  <c r="X37" i="9"/>
  <c r="K37" i="9"/>
  <c r="C37" i="9"/>
  <c r="X36" i="9"/>
  <c r="K36" i="9"/>
  <c r="C36" i="9"/>
  <c r="X35" i="9"/>
  <c r="K35" i="9"/>
  <c r="C35" i="9"/>
  <c r="X34" i="9"/>
  <c r="K34" i="9"/>
  <c r="C34" i="9"/>
  <c r="X33" i="9"/>
  <c r="K33" i="9"/>
  <c r="C33" i="9"/>
  <c r="X32" i="9"/>
  <c r="K32" i="9"/>
  <c r="C32" i="9"/>
  <c r="X31" i="9"/>
  <c r="K31" i="9"/>
  <c r="C31" i="9"/>
  <c r="X30" i="9"/>
  <c r="K30" i="9"/>
  <c r="C30" i="9"/>
  <c r="X29" i="9"/>
  <c r="K29" i="9"/>
  <c r="C29" i="9"/>
  <c r="X28" i="9"/>
  <c r="K28" i="9"/>
  <c r="C28" i="9"/>
  <c r="X27" i="9"/>
  <c r="K27" i="9"/>
  <c r="C27" i="9"/>
  <c r="X26" i="9"/>
  <c r="K26" i="9"/>
  <c r="C26" i="9"/>
  <c r="X25" i="9"/>
  <c r="K25" i="9"/>
  <c r="C25" i="9"/>
  <c r="X24" i="9"/>
  <c r="K24" i="9"/>
  <c r="C24" i="9"/>
  <c r="X23" i="9"/>
  <c r="K23" i="9"/>
  <c r="C23" i="9"/>
  <c r="X22" i="9"/>
  <c r="K22" i="9"/>
  <c r="C22" i="9"/>
  <c r="X21" i="9"/>
  <c r="K21" i="9"/>
  <c r="C21" i="9"/>
  <c r="X20" i="9"/>
  <c r="K20" i="9"/>
  <c r="C20" i="9"/>
  <c r="X19" i="9"/>
  <c r="K19" i="9"/>
  <c r="C19" i="9"/>
  <c r="X18" i="9"/>
  <c r="K18" i="9"/>
  <c r="C18" i="9"/>
  <c r="X17" i="9"/>
  <c r="K17" i="9"/>
  <c r="C17" i="9"/>
  <c r="X16" i="9"/>
  <c r="K16" i="9"/>
  <c r="C16" i="9"/>
  <c r="X15" i="9"/>
  <c r="K15" i="9"/>
  <c r="C15" i="9"/>
  <c r="X13" i="9"/>
  <c r="K13" i="9"/>
  <c r="X5" i="9"/>
  <c r="K5" i="9"/>
  <c r="X53" i="9"/>
  <c r="K53" i="9"/>
  <c r="X8" i="9"/>
  <c r="K8" i="9"/>
  <c r="X10" i="9"/>
  <c r="K10" i="9"/>
  <c r="C10" i="9"/>
  <c r="X11" i="9"/>
  <c r="K11" i="9"/>
  <c r="X6" i="9"/>
  <c r="K6" i="9"/>
  <c r="X7" i="9"/>
  <c r="K7" i="9"/>
  <c r="C7" i="9"/>
  <c r="X3" i="9"/>
  <c r="K3" i="9"/>
  <c r="X2" i="9"/>
  <c r="K2" i="9"/>
  <c r="X4" i="9"/>
  <c r="K4" i="9"/>
  <c r="C4" i="9"/>
  <c r="X14" i="9"/>
  <c r="K14" i="9"/>
  <c r="X12" i="9"/>
  <c r="K12" i="9"/>
  <c r="X35" i="8"/>
  <c r="K35" i="8"/>
  <c r="C35" i="8"/>
  <c r="X50" i="8"/>
  <c r="K50" i="8"/>
  <c r="C50" i="8"/>
  <c r="X34" i="8"/>
  <c r="K34" i="8"/>
  <c r="C34" i="8"/>
  <c r="X33" i="8"/>
  <c r="K33" i="8"/>
  <c r="X16" i="8"/>
  <c r="K16" i="8"/>
  <c r="X49" i="8"/>
  <c r="K49" i="8"/>
  <c r="C49" i="8"/>
  <c r="X32" i="8"/>
  <c r="K32" i="8"/>
  <c r="C32" i="8"/>
  <c r="X48" i="8"/>
  <c r="K48" i="8"/>
  <c r="C48" i="8"/>
  <c r="X47" i="8"/>
  <c r="K47" i="8"/>
  <c r="C47" i="8"/>
  <c r="X31" i="8"/>
  <c r="K31" i="8"/>
  <c r="C31" i="8"/>
  <c r="X17" i="8"/>
  <c r="K17" i="8"/>
  <c r="X46" i="8"/>
  <c r="K46" i="8"/>
  <c r="C46" i="8"/>
  <c r="X30" i="8"/>
  <c r="K30" i="8"/>
  <c r="C30" i="8"/>
  <c r="X14" i="8"/>
  <c r="K14" i="8"/>
  <c r="X45" i="8"/>
  <c r="K45" i="8"/>
  <c r="C45" i="8"/>
  <c r="X29" i="8"/>
  <c r="K29" i="8"/>
  <c r="C29" i="8"/>
  <c r="X12" i="8"/>
  <c r="K12" i="8"/>
  <c r="X44" i="8"/>
  <c r="K44" i="8"/>
  <c r="C44" i="8"/>
  <c r="X28" i="8"/>
  <c r="K28" i="8"/>
  <c r="C28" i="8"/>
  <c r="X43" i="8"/>
  <c r="K43" i="8"/>
  <c r="C43" i="8"/>
  <c r="X42" i="8"/>
  <c r="K42" i="8"/>
  <c r="C42" i="8"/>
  <c r="X27" i="8"/>
  <c r="K27" i="8"/>
  <c r="C27" i="8"/>
  <c r="X13" i="8"/>
  <c r="K13" i="8"/>
  <c r="X41" i="8"/>
  <c r="K41" i="8"/>
  <c r="C41" i="8"/>
  <c r="X26" i="8"/>
  <c r="K26" i="8"/>
  <c r="C26" i="8"/>
  <c r="X11" i="8"/>
  <c r="K11" i="8"/>
  <c r="X40" i="8"/>
  <c r="K40" i="8"/>
  <c r="C40" i="8"/>
  <c r="X25" i="8"/>
  <c r="K25" i="8"/>
  <c r="C25" i="8"/>
  <c r="X15" i="8"/>
  <c r="K15" i="8"/>
  <c r="X39" i="8"/>
  <c r="K39" i="8"/>
  <c r="C39" i="8"/>
  <c r="X24" i="8"/>
  <c r="K24" i="8"/>
  <c r="C24" i="8"/>
  <c r="X23" i="8"/>
  <c r="K23" i="8"/>
  <c r="C23" i="8"/>
  <c r="X22" i="8"/>
  <c r="K22" i="8"/>
  <c r="C22" i="8"/>
  <c r="X21" i="8"/>
  <c r="K21" i="8"/>
  <c r="C21" i="8"/>
  <c r="X20" i="8"/>
  <c r="K20" i="8"/>
  <c r="C20" i="8"/>
  <c r="X19" i="8"/>
  <c r="K19" i="8"/>
  <c r="C19" i="8"/>
  <c r="X18" i="8"/>
  <c r="K18" i="8"/>
  <c r="C18" i="8"/>
  <c r="X53" i="8"/>
  <c r="K53" i="8"/>
  <c r="X51" i="8"/>
  <c r="K51" i="8"/>
  <c r="X10" i="8"/>
  <c r="K10" i="8"/>
  <c r="X54" i="8"/>
  <c r="K54" i="8"/>
  <c r="X38" i="8"/>
  <c r="K38" i="8"/>
  <c r="C38" i="8"/>
  <c r="X52" i="8"/>
  <c r="K52" i="8"/>
  <c r="X3" i="8"/>
  <c r="K3" i="8"/>
  <c r="X37" i="8"/>
  <c r="K37" i="8"/>
  <c r="C37" i="8"/>
  <c r="X8" i="8"/>
  <c r="K8" i="8"/>
  <c r="X5" i="8"/>
  <c r="K5" i="8"/>
  <c r="C5" i="8"/>
  <c r="X36" i="8"/>
  <c r="K36" i="8"/>
  <c r="C36" i="8"/>
  <c r="X2" i="8"/>
  <c r="K2" i="8"/>
  <c r="X4" i="8"/>
  <c r="K4" i="8"/>
  <c r="C4" i="8"/>
  <c r="X6" i="7"/>
  <c r="K6" i="7"/>
  <c r="C6" i="7"/>
  <c r="X14" i="7"/>
  <c r="K14" i="7"/>
  <c r="C14" i="7"/>
  <c r="X12" i="7"/>
  <c r="K12" i="7"/>
  <c r="C12" i="7"/>
  <c r="X11" i="7"/>
  <c r="K11" i="7"/>
  <c r="C11" i="7"/>
  <c r="X10" i="7"/>
  <c r="K10" i="7"/>
  <c r="C10" i="7"/>
  <c r="X7" i="7"/>
  <c r="K7" i="7"/>
  <c r="C7" i="7"/>
  <c r="X8" i="7"/>
  <c r="K8" i="7"/>
  <c r="C8" i="7"/>
  <c r="X5" i="7"/>
  <c r="K5" i="7"/>
  <c r="C5" i="7"/>
  <c r="X13" i="7"/>
  <c r="K13" i="7"/>
  <c r="C13" i="7"/>
  <c r="X9" i="7"/>
  <c r="K9" i="7"/>
  <c r="C9" i="7"/>
  <c r="X3" i="7"/>
  <c r="K3" i="7"/>
  <c r="C3" i="7"/>
  <c r="X2" i="7"/>
  <c r="K2" i="7"/>
  <c r="C2" i="7"/>
  <c r="X4" i="7"/>
  <c r="K4" i="7"/>
  <c r="C4" i="7"/>
  <c r="X46" i="5"/>
  <c r="K46" i="5"/>
  <c r="X43" i="5"/>
  <c r="K43" i="5"/>
  <c r="X40" i="5"/>
  <c r="K40" i="5"/>
  <c r="X25" i="5"/>
  <c r="K25" i="5"/>
  <c r="X34" i="5"/>
  <c r="K34" i="5"/>
  <c r="C34" i="5"/>
  <c r="X31" i="5"/>
  <c r="K31" i="5"/>
  <c r="X28" i="5"/>
  <c r="K28" i="5"/>
  <c r="C28" i="5"/>
  <c r="X37" i="5"/>
  <c r="K37" i="5"/>
  <c r="X51" i="5"/>
  <c r="K51" i="5"/>
  <c r="X32" i="5"/>
  <c r="K32" i="5"/>
  <c r="C32" i="5"/>
  <c r="X22" i="5"/>
  <c r="K22" i="5"/>
  <c r="X44" i="5"/>
  <c r="K44" i="5"/>
  <c r="X10" i="5"/>
  <c r="K10" i="5"/>
  <c r="X7" i="5"/>
  <c r="K7" i="5"/>
  <c r="X4" i="5"/>
  <c r="K4" i="5"/>
  <c r="C27" i="5"/>
  <c r="C16" i="5"/>
  <c r="K20" i="5"/>
  <c r="K39" i="5"/>
  <c r="K30" i="5"/>
  <c r="K45" i="5"/>
  <c r="K27" i="5"/>
  <c r="K50" i="5"/>
  <c r="K19" i="5"/>
  <c r="K15" i="5"/>
  <c r="K18" i="5"/>
  <c r="K52" i="5"/>
  <c r="K24" i="5"/>
  <c r="K48" i="5"/>
  <c r="K17" i="5"/>
  <c r="K21" i="5"/>
  <c r="K33" i="5"/>
  <c r="K42" i="5"/>
  <c r="K16" i="5"/>
  <c r="X42" i="5"/>
  <c r="X20" i="5"/>
  <c r="X36" i="5"/>
  <c r="K36" i="5"/>
  <c r="X16" i="5"/>
  <c r="X33" i="5"/>
  <c r="X27" i="5"/>
  <c r="X21" i="5"/>
  <c r="X17" i="5"/>
  <c r="X48" i="5"/>
  <c r="X24" i="5"/>
  <c r="X52" i="5"/>
  <c r="X18" i="5"/>
  <c r="X15" i="5"/>
  <c r="X19" i="5"/>
  <c r="X50" i="5"/>
  <c r="X45" i="5"/>
  <c r="X30" i="5"/>
  <c r="X39" i="5"/>
  <c r="J2" i="6"/>
  <c r="J3" i="6"/>
  <c r="J7" i="6"/>
  <c r="J9" i="6"/>
  <c r="J10" i="6"/>
  <c r="J8" i="6"/>
  <c r="J4" i="6"/>
  <c r="W8" i="6"/>
  <c r="W10" i="6"/>
  <c r="W9" i="6"/>
  <c r="W7" i="6"/>
  <c r="W3" i="6"/>
  <c r="W2" i="6"/>
  <c r="W4" i="6"/>
  <c r="C38" i="5"/>
  <c r="C2" i="5"/>
  <c r="X9" i="5"/>
  <c r="K9" i="5"/>
  <c r="X26" i="5"/>
  <c r="K26" i="5"/>
  <c r="X29" i="5"/>
  <c r="K29" i="5"/>
  <c r="X6" i="5"/>
  <c r="X3" i="5"/>
  <c r="X8" i="5"/>
  <c r="X5" i="5"/>
  <c r="X11" i="5"/>
  <c r="X12" i="5"/>
  <c r="X13" i="5"/>
  <c r="X14" i="5"/>
  <c r="X23" i="5"/>
  <c r="X35" i="5"/>
  <c r="X38" i="5"/>
  <c r="X41" i="5"/>
  <c r="X47" i="5"/>
  <c r="X49" i="5"/>
  <c r="X2" i="5"/>
  <c r="Z4" i="12" l="1"/>
  <c r="Z2" i="12"/>
  <c r="Z5" i="12"/>
  <c r="Z7" i="12"/>
  <c r="Z6" i="12"/>
  <c r="K2" i="5"/>
  <c r="K38" i="5"/>
  <c r="K13" i="5"/>
  <c r="K14" i="5"/>
  <c r="K5" i="5"/>
  <c r="K23" i="5"/>
  <c r="K11" i="5"/>
  <c r="K47" i="5"/>
  <c r="K6" i="5"/>
  <c r="K3" i="5"/>
  <c r="K8" i="5"/>
  <c r="K49" i="5"/>
  <c r="K35" i="5"/>
  <c r="K12" i="5"/>
  <c r="K41" i="5"/>
</calcChain>
</file>

<file path=xl/sharedStrings.xml><?xml version="1.0" encoding="utf-8"?>
<sst xmlns="http://schemas.openxmlformats.org/spreadsheetml/2006/main" count="939" uniqueCount="99">
  <si>
    <t>Клуб</t>
  </si>
  <si>
    <t>Самков Владислав</t>
  </si>
  <si>
    <t>СГСК Самара</t>
  </si>
  <si>
    <t>Серков Андрей</t>
  </si>
  <si>
    <t>Железный век</t>
  </si>
  <si>
    <t>Терентьев Валерий</t>
  </si>
  <si>
    <t>Кошубин Денис</t>
  </si>
  <si>
    <t>Леонидов Александр</t>
  </si>
  <si>
    <t>Еремчук Артем</t>
  </si>
  <si>
    <t>Воровцов Владимир</t>
  </si>
  <si>
    <t>Стальной лепесток</t>
  </si>
  <si>
    <t>Васечкин Вадим</t>
  </si>
  <si>
    <t>Дистанция</t>
  </si>
  <si>
    <t>Стенд №</t>
  </si>
  <si>
    <t>Казанские клинки</t>
  </si>
  <si>
    <t>Фамилия, Имя</t>
  </si>
  <si>
    <t>1 отбор. серия</t>
  </si>
  <si>
    <t>2 отбор. серия</t>
  </si>
  <si>
    <t>3 отбор. серия</t>
  </si>
  <si>
    <t>4 отбор. серия</t>
  </si>
  <si>
    <t>5 отбор. серия</t>
  </si>
  <si>
    <t>1 фин. серия</t>
  </si>
  <si>
    <t>2 фин. серия</t>
  </si>
  <si>
    <t>3 фин. серия</t>
  </si>
  <si>
    <t>4 фин. серия</t>
  </si>
  <si>
    <t>5 фин. серия</t>
  </si>
  <si>
    <t>6 фин. серия</t>
  </si>
  <si>
    <t>7 фин. серия</t>
  </si>
  <si>
    <t>8 фин. серия</t>
  </si>
  <si>
    <t>9 фин. серия</t>
  </si>
  <si>
    <t>10 фин. серия</t>
  </si>
  <si>
    <t>Место отбор.</t>
  </si>
  <si>
    <t>Место финал</t>
  </si>
  <si>
    <t>Сумма финал</t>
  </si>
  <si>
    <t>Сумма отбор.</t>
  </si>
  <si>
    <t>3 метра</t>
  </si>
  <si>
    <t>Дружина</t>
  </si>
  <si>
    <t>Давыдова Лариса</t>
  </si>
  <si>
    <t>Яковлев Егор</t>
  </si>
  <si>
    <t>Шкаев Владислав</t>
  </si>
  <si>
    <t>Яковлев Андрей</t>
  </si>
  <si>
    <t>Загвоздкина Надежда</t>
  </si>
  <si>
    <t>Громов Сергей</t>
  </si>
  <si>
    <t>Наянова Лариса</t>
  </si>
  <si>
    <t>Сомов Максим</t>
  </si>
  <si>
    <t>Субботин Игорь</t>
  </si>
  <si>
    <t>Крюков Михаил</t>
  </si>
  <si>
    <t>Сиротопов Андрей</t>
  </si>
  <si>
    <t>Богданова Ирина</t>
  </si>
  <si>
    <t>Кошубин Александр</t>
  </si>
  <si>
    <t>Сараев Алексей</t>
  </si>
  <si>
    <t>Живой клинок</t>
  </si>
  <si>
    <t>Радогост</t>
  </si>
  <si>
    <t>5 метров</t>
  </si>
  <si>
    <t>Волков Владислав</t>
  </si>
  <si>
    <t>Шляк Ирина</t>
  </si>
  <si>
    <t>Сорокина Олеся</t>
  </si>
  <si>
    <t>Дяшкин Иван</t>
  </si>
  <si>
    <t>Корнюшкин Анатолий</t>
  </si>
  <si>
    <t>7 метров</t>
  </si>
  <si>
    <t>№+</t>
  </si>
  <si>
    <t>9 метров</t>
  </si>
  <si>
    <t>Юн</t>
  </si>
  <si>
    <t>Сластенин Матвей</t>
  </si>
  <si>
    <t>Анисимов Иван</t>
  </si>
  <si>
    <t>Поляков Александр</t>
  </si>
  <si>
    <t>Печорин Михаил</t>
  </si>
  <si>
    <t>Мороз Федор</t>
  </si>
  <si>
    <t>Бухтияров Дмитрий</t>
  </si>
  <si>
    <t>Манаев Роман</t>
  </si>
  <si>
    <t>Ермаков Александр</t>
  </si>
  <si>
    <t>Кузнецов Владислав</t>
  </si>
  <si>
    <t>Вандышев Илья</t>
  </si>
  <si>
    <t>Лисневский Антон</t>
  </si>
  <si>
    <t>Аганесян Роман</t>
  </si>
  <si>
    <t>Хумарьян Христофор</t>
  </si>
  <si>
    <t>Данчин Егор</t>
  </si>
  <si>
    <t>Кочнева Анастасия</t>
  </si>
  <si>
    <t>Громова Юлия</t>
  </si>
  <si>
    <t>Чиликина Полина</t>
  </si>
  <si>
    <t>Лукьянов Данил</t>
  </si>
  <si>
    <t>Куклева Алена</t>
  </si>
  <si>
    <t>Макарова Елена</t>
  </si>
  <si>
    <t>Петрова Татьяна</t>
  </si>
  <si>
    <t>Фирсова Варвара</t>
  </si>
  <si>
    <t>Шиянова Ангелина</t>
  </si>
  <si>
    <t>Афанасьева Алена</t>
  </si>
  <si>
    <t>Симонов Максим</t>
  </si>
  <si>
    <t>Хукарев Денис</t>
  </si>
  <si>
    <t>СГСК</t>
  </si>
  <si>
    <t>Максимов Виталий</t>
  </si>
  <si>
    <t>Юдичев Юрий</t>
  </si>
  <si>
    <t>ЦИМ Древний мир</t>
  </si>
  <si>
    <t>Столяров Иван</t>
  </si>
  <si>
    <t>Кадеты Отрадный</t>
  </si>
  <si>
    <t>Калинкин Данил</t>
  </si>
  <si>
    <t>Алтын-Нур</t>
  </si>
  <si>
    <t>Дружна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</si>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</sst>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tabSelected="1" zoomScale="85" zoomScaleNormal="85" workbookViewId="0">
      <pane ySplit="1" topLeftCell="A2" activePane="bottomLeft" state="frozen"/>
      <selection pane="bottomLeft" activeCell="X12" sqref="X12"/>
    </sheetView>
  </sheetViews>
  <sheetFormatPr defaultRowHeight="15.75" outlineLevelCol="1" x14ac:dyDescent="0.25"/>
  <cols>
    <col min="1" max="1" width="26" style="5" customWidth="1"/>
    <col min="2" max="2" width="19.7109375" style="5" bestFit="1" customWidth="1"/>
    <col min="3" max="3" width="13" style="6" customWidth="1"/>
    <col min="4" max="4" width="7.85546875" style="1" customWidth="1"/>
    <col min="5" max="9" width="8.42578125" style="1" hidden="1" customWidth="1" outlineLevel="1"/>
    <col min="10" max="10" width="8" style="1" customWidth="1" collapsed="1"/>
    <col min="11" max="11" width="7.85546875" style="1" customWidth="1"/>
    <col min="12" max="12" width="7.28515625" style="7" customWidth="1" outlineLevel="1"/>
    <col min="13" max="22" width="6.28515625" style="1" customWidth="1" outlineLevel="1"/>
    <col min="23" max="23" width="9.42578125" style="1" customWidth="1"/>
    <col min="24" max="24" width="8.140625" style="1" customWidth="1"/>
    <col min="25" max="16384" width="9.140625" style="1"/>
  </cols>
  <sheetData>
    <row r="1" spans="1:24" s="10" customFormat="1" ht="48" customHeight="1" x14ac:dyDescent="0.25">
      <c r="A1" s="13" t="s">
        <v>15</v>
      </c>
      <c r="B1" s="9" t="s">
        <v>0</v>
      </c>
      <c r="C1" s="13" t="s">
        <v>12</v>
      </c>
      <c r="D1" s="12" t="s">
        <v>13</v>
      </c>
      <c r="E1" s="14" t="s">
        <v>16</v>
      </c>
      <c r="F1" s="14" t="s">
        <v>17</v>
      </c>
      <c r="G1" s="14" t="s">
        <v>18</v>
      </c>
      <c r="H1" s="14" t="s">
        <v>19</v>
      </c>
      <c r="I1" s="14" t="s">
        <v>20</v>
      </c>
      <c r="J1" s="18" t="s">
        <v>34</v>
      </c>
      <c r="K1" s="12" t="s">
        <v>31</v>
      </c>
      <c r="L1" s="17" t="s">
        <v>13</v>
      </c>
      <c r="M1" s="14" t="s">
        <v>21</v>
      </c>
      <c r="N1" s="14" t="s">
        <v>22</v>
      </c>
      <c r="O1" s="14" t="s">
        <v>23</v>
      </c>
      <c r="P1" s="14" t="s">
        <v>24</v>
      </c>
      <c r="Q1" s="14" t="s">
        <v>25</v>
      </c>
      <c r="R1" s="14" t="s">
        <v>26</v>
      </c>
      <c r="S1" s="14" t="s">
        <v>27</v>
      </c>
      <c r="T1" s="14" t="s">
        <v>28</v>
      </c>
      <c r="U1" s="14" t="s">
        <v>29</v>
      </c>
      <c r="V1" s="14" t="s">
        <v>30</v>
      </c>
      <c r="W1" s="19" t="s">
        <v>33</v>
      </c>
      <c r="X1" s="12" t="s">
        <v>32</v>
      </c>
    </row>
    <row r="2" spans="1:24" x14ac:dyDescent="0.25">
      <c r="A2" s="2" t="s">
        <v>8</v>
      </c>
      <c r="B2" s="2" t="s">
        <v>14</v>
      </c>
      <c r="C2" s="3" t="s">
        <v>35</v>
      </c>
      <c r="D2" s="4"/>
      <c r="E2" s="4"/>
      <c r="F2" s="4"/>
      <c r="G2" s="4"/>
      <c r="H2" s="4"/>
      <c r="I2" s="4"/>
      <c r="J2" s="11">
        <f t="shared" ref="J2:J11" si="0">SUM(E2:I2)</f>
        <v>0</v>
      </c>
      <c r="K2" s="4"/>
      <c r="L2" s="4">
        <v>3</v>
      </c>
      <c r="M2" s="15">
        <v>45</v>
      </c>
      <c r="N2" s="15">
        <v>30</v>
      </c>
      <c r="O2" s="15">
        <v>40</v>
      </c>
      <c r="P2" s="15">
        <v>55</v>
      </c>
      <c r="Q2" s="15">
        <v>55</v>
      </c>
      <c r="R2" s="15">
        <v>50</v>
      </c>
      <c r="S2" s="15">
        <v>50</v>
      </c>
      <c r="T2" s="15">
        <v>40</v>
      </c>
      <c r="U2" s="15">
        <v>45</v>
      </c>
      <c r="V2" s="15">
        <v>45</v>
      </c>
      <c r="W2" s="8">
        <f t="shared" ref="W2:W11" si="1">SUM(M2:V2)</f>
        <v>455</v>
      </c>
      <c r="X2" s="4">
        <v>1</v>
      </c>
    </row>
    <row r="3" spans="1:24" x14ac:dyDescent="0.25">
      <c r="A3" s="2" t="s">
        <v>47</v>
      </c>
      <c r="B3" s="2" t="s">
        <v>4</v>
      </c>
      <c r="C3" s="3" t="s">
        <v>35</v>
      </c>
      <c r="D3" s="4"/>
      <c r="E3" s="4"/>
      <c r="F3" s="4"/>
      <c r="G3" s="4"/>
      <c r="H3" s="4"/>
      <c r="I3" s="4"/>
      <c r="J3" s="11">
        <f t="shared" si="0"/>
        <v>0</v>
      </c>
      <c r="K3" s="4"/>
      <c r="L3" s="4">
        <v>2</v>
      </c>
      <c r="M3" s="15">
        <v>30</v>
      </c>
      <c r="N3" s="15">
        <v>50</v>
      </c>
      <c r="O3" s="15">
        <v>50</v>
      </c>
      <c r="P3" s="15">
        <v>35</v>
      </c>
      <c r="Q3" s="15">
        <v>40</v>
      </c>
      <c r="R3" s="15">
        <v>20</v>
      </c>
      <c r="S3" s="15">
        <v>60</v>
      </c>
      <c r="T3" s="15">
        <v>55</v>
      </c>
      <c r="U3" s="15">
        <v>45</v>
      </c>
      <c r="V3" s="15">
        <v>50</v>
      </c>
      <c r="W3" s="8">
        <f t="shared" si="1"/>
        <v>435</v>
      </c>
      <c r="X3" s="4">
        <v>2</v>
      </c>
    </row>
    <row r="4" spans="1:24" x14ac:dyDescent="0.25">
      <c r="A4" s="2" t="s">
        <v>9</v>
      </c>
      <c r="B4" s="2" t="s">
        <v>14</v>
      </c>
      <c r="C4" s="3" t="s">
        <v>35</v>
      </c>
      <c r="D4" s="4"/>
      <c r="E4" s="4"/>
      <c r="F4" s="4"/>
      <c r="G4" s="4"/>
      <c r="H4" s="4"/>
      <c r="I4" s="4"/>
      <c r="J4" s="11">
        <f t="shared" si="0"/>
        <v>0</v>
      </c>
      <c r="K4" s="4"/>
      <c r="L4" s="4">
        <v>1</v>
      </c>
      <c r="M4" s="15">
        <v>30</v>
      </c>
      <c r="N4" s="15">
        <v>45</v>
      </c>
      <c r="O4" s="15">
        <v>55</v>
      </c>
      <c r="P4" s="15">
        <v>55</v>
      </c>
      <c r="Q4" s="15">
        <v>30</v>
      </c>
      <c r="R4" s="15">
        <v>15</v>
      </c>
      <c r="S4" s="15">
        <v>55</v>
      </c>
      <c r="T4" s="15">
        <v>55</v>
      </c>
      <c r="U4" s="15">
        <v>40</v>
      </c>
      <c r="V4" s="15">
        <v>50</v>
      </c>
      <c r="W4" s="8">
        <f t="shared" si="1"/>
        <v>430</v>
      </c>
      <c r="X4" s="4">
        <v>3</v>
      </c>
    </row>
    <row r="5" spans="1:24" x14ac:dyDescent="0.25">
      <c r="A5" s="2" t="s">
        <v>91</v>
      </c>
      <c r="B5" s="2" t="s">
        <v>4</v>
      </c>
      <c r="C5" s="3" t="s">
        <v>35</v>
      </c>
      <c r="D5" s="4"/>
      <c r="E5" s="4"/>
      <c r="F5" s="4"/>
      <c r="G5" s="4"/>
      <c r="H5" s="4"/>
      <c r="I5" s="4"/>
      <c r="J5" s="11">
        <f t="shared" si="0"/>
        <v>0</v>
      </c>
      <c r="K5" s="4"/>
      <c r="L5" s="4">
        <v>1</v>
      </c>
      <c r="M5" s="15">
        <v>55</v>
      </c>
      <c r="N5" s="15">
        <v>50</v>
      </c>
      <c r="O5" s="15">
        <v>20</v>
      </c>
      <c r="P5" s="15">
        <v>45</v>
      </c>
      <c r="Q5" s="15">
        <v>45</v>
      </c>
      <c r="R5" s="15">
        <v>35</v>
      </c>
      <c r="S5" s="15">
        <v>50</v>
      </c>
      <c r="T5" s="15">
        <v>20</v>
      </c>
      <c r="U5" s="15">
        <v>35</v>
      </c>
      <c r="V5" s="15">
        <v>30</v>
      </c>
      <c r="W5" s="8">
        <f t="shared" si="1"/>
        <v>385</v>
      </c>
      <c r="X5" s="4">
        <v>4</v>
      </c>
    </row>
    <row r="6" spans="1:24" x14ac:dyDescent="0.25">
      <c r="A6" s="2" t="s">
        <v>45</v>
      </c>
      <c r="B6" s="2" t="s">
        <v>92</v>
      </c>
      <c r="C6" s="3" t="s">
        <v>35</v>
      </c>
      <c r="D6" s="4"/>
      <c r="E6" s="4"/>
      <c r="F6" s="4"/>
      <c r="G6" s="4"/>
      <c r="H6" s="4"/>
      <c r="I6" s="4"/>
      <c r="J6" s="11">
        <f t="shared" si="0"/>
        <v>0</v>
      </c>
      <c r="K6" s="4"/>
      <c r="L6" s="4">
        <v>2</v>
      </c>
      <c r="M6" s="15">
        <v>55</v>
      </c>
      <c r="N6" s="15">
        <v>15</v>
      </c>
      <c r="O6" s="15">
        <v>0</v>
      </c>
      <c r="P6" s="15">
        <v>25</v>
      </c>
      <c r="Q6" s="15">
        <v>35</v>
      </c>
      <c r="R6" s="15">
        <v>45</v>
      </c>
      <c r="S6" s="15">
        <v>45</v>
      </c>
      <c r="T6" s="15">
        <v>40</v>
      </c>
      <c r="U6" s="15">
        <v>40</v>
      </c>
      <c r="V6" s="15">
        <v>35</v>
      </c>
      <c r="W6" s="8">
        <f t="shared" si="1"/>
        <v>335</v>
      </c>
      <c r="X6" s="4">
        <v>5</v>
      </c>
    </row>
    <row r="7" spans="1:24" x14ac:dyDescent="0.25">
      <c r="A7" s="2" t="s">
        <v>58</v>
      </c>
      <c r="B7" s="2" t="s">
        <v>89</v>
      </c>
      <c r="C7" s="3" t="s">
        <v>35</v>
      </c>
      <c r="D7" s="4"/>
      <c r="E7" s="4"/>
      <c r="F7" s="4"/>
      <c r="G7" s="4"/>
      <c r="H7" s="4"/>
      <c r="I7" s="4"/>
      <c r="J7" s="11">
        <f t="shared" si="0"/>
        <v>0</v>
      </c>
      <c r="K7" s="4"/>
      <c r="L7" s="4">
        <v>3</v>
      </c>
      <c r="M7" s="15">
        <v>35</v>
      </c>
      <c r="N7" s="15">
        <v>15</v>
      </c>
      <c r="O7" s="15">
        <v>30</v>
      </c>
      <c r="P7" s="15">
        <v>25</v>
      </c>
      <c r="Q7" s="15">
        <v>45</v>
      </c>
      <c r="R7" s="15">
        <v>40</v>
      </c>
      <c r="S7" s="15">
        <v>30</v>
      </c>
      <c r="T7" s="15">
        <v>35</v>
      </c>
      <c r="U7" s="15">
        <v>25</v>
      </c>
      <c r="V7" s="15">
        <v>35</v>
      </c>
      <c r="W7" s="8">
        <f t="shared" si="1"/>
        <v>315</v>
      </c>
      <c r="X7" s="4">
        <v>6</v>
      </c>
    </row>
    <row r="8" spans="1:24" x14ac:dyDescent="0.25">
      <c r="A8" s="2" t="s">
        <v>90</v>
      </c>
      <c r="B8" s="2" t="s">
        <v>4</v>
      </c>
      <c r="C8" s="3" t="s">
        <v>35</v>
      </c>
      <c r="D8" s="4"/>
      <c r="E8" s="4"/>
      <c r="F8" s="4"/>
      <c r="G8" s="4"/>
      <c r="H8" s="4"/>
      <c r="I8" s="4"/>
      <c r="J8" s="11">
        <f t="shared" si="0"/>
        <v>0</v>
      </c>
      <c r="K8" s="4"/>
      <c r="L8" s="4">
        <v>1</v>
      </c>
      <c r="M8" s="15">
        <v>25</v>
      </c>
      <c r="N8" s="15">
        <v>0</v>
      </c>
      <c r="O8" s="15">
        <v>0</v>
      </c>
      <c r="P8" s="15">
        <v>0</v>
      </c>
      <c r="Q8" s="15">
        <v>5</v>
      </c>
      <c r="R8" s="15">
        <v>40</v>
      </c>
      <c r="S8" s="15">
        <v>20</v>
      </c>
      <c r="T8" s="15">
        <v>45</v>
      </c>
      <c r="U8" s="15">
        <v>40</v>
      </c>
      <c r="V8" s="15">
        <v>40</v>
      </c>
      <c r="W8" s="8">
        <f t="shared" si="1"/>
        <v>215</v>
      </c>
      <c r="X8" s="4">
        <v>7</v>
      </c>
    </row>
    <row r="9" spans="1:24" x14ac:dyDescent="0.25">
      <c r="A9" s="2" t="s">
        <v>93</v>
      </c>
      <c r="B9" s="2" t="s">
        <v>4</v>
      </c>
      <c r="C9" s="3" t="s">
        <v>53</v>
      </c>
      <c r="D9" s="4"/>
      <c r="E9" s="4"/>
      <c r="F9" s="4"/>
      <c r="G9" s="4"/>
      <c r="H9" s="4"/>
      <c r="I9" s="4"/>
      <c r="J9" s="11">
        <f t="shared" si="0"/>
        <v>0</v>
      </c>
      <c r="K9" s="4"/>
      <c r="L9" s="4">
        <v>2</v>
      </c>
      <c r="M9" s="15">
        <v>35</v>
      </c>
      <c r="N9" s="15">
        <v>20</v>
      </c>
      <c r="O9" s="15">
        <v>5</v>
      </c>
      <c r="P9" s="15">
        <v>0</v>
      </c>
      <c r="Q9" s="15">
        <v>0</v>
      </c>
      <c r="R9" s="15">
        <v>20</v>
      </c>
      <c r="S9" s="15">
        <v>20</v>
      </c>
      <c r="T9" s="15">
        <v>35</v>
      </c>
      <c r="U9" s="15">
        <v>50</v>
      </c>
      <c r="V9" s="15">
        <v>15</v>
      </c>
      <c r="W9" s="8">
        <f t="shared" si="1"/>
        <v>200</v>
      </c>
      <c r="X9" s="4">
        <v>8</v>
      </c>
    </row>
    <row r="10" spans="1:24" x14ac:dyDescent="0.25">
      <c r="A10" s="2" t="s">
        <v>88</v>
      </c>
      <c r="B10" s="2" t="s">
        <v>4</v>
      </c>
      <c r="C10" s="3" t="s">
        <v>35</v>
      </c>
      <c r="D10" s="4"/>
      <c r="E10" s="4"/>
      <c r="F10" s="4"/>
      <c r="G10" s="4"/>
      <c r="H10" s="4"/>
      <c r="I10" s="4"/>
      <c r="J10" s="11">
        <f t="shared" si="0"/>
        <v>0</v>
      </c>
      <c r="K10" s="4"/>
      <c r="L10" s="4">
        <v>2</v>
      </c>
      <c r="M10" s="15">
        <v>30</v>
      </c>
      <c r="N10" s="15">
        <v>10</v>
      </c>
      <c r="O10" s="15">
        <v>30</v>
      </c>
      <c r="P10" s="15">
        <v>-20</v>
      </c>
      <c r="Q10" s="15">
        <v>25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8">
        <f t="shared" si="1"/>
        <v>75</v>
      </c>
      <c r="X10" s="4">
        <v>9</v>
      </c>
    </row>
    <row r="11" spans="1:24" x14ac:dyDescent="0.25">
      <c r="A11" s="2" t="s">
        <v>56</v>
      </c>
      <c r="B11" s="2" t="s">
        <v>4</v>
      </c>
      <c r="C11" s="3" t="s">
        <v>35</v>
      </c>
      <c r="D11" s="4"/>
      <c r="E11" s="4"/>
      <c r="F11" s="4"/>
      <c r="G11" s="4"/>
      <c r="H11" s="4"/>
      <c r="I11" s="4"/>
      <c r="J11" s="11">
        <f t="shared" si="0"/>
        <v>0</v>
      </c>
      <c r="K11" s="4"/>
      <c r="L11" s="4">
        <v>1</v>
      </c>
      <c r="M11" s="15">
        <v>0</v>
      </c>
      <c r="N11" s="15">
        <v>0</v>
      </c>
      <c r="O11" s="15">
        <v>0</v>
      </c>
      <c r="P11" s="15">
        <v>0</v>
      </c>
      <c r="Q11" s="15">
        <v>20</v>
      </c>
      <c r="R11" s="15">
        <v>0</v>
      </c>
      <c r="S11" s="15">
        <v>30</v>
      </c>
      <c r="T11" s="15">
        <v>20</v>
      </c>
      <c r="U11" s="15">
        <v>0</v>
      </c>
      <c r="V11" s="15">
        <v>0</v>
      </c>
      <c r="W11" s="8">
        <f t="shared" si="1"/>
        <v>70</v>
      </c>
      <c r="X11" s="4">
        <v>10</v>
      </c>
    </row>
  </sheetData>
  <autoFilter ref="A1:X11">
    <sortState ref="A2:X11">
      <sortCondition descending="1" ref="W1:W11"/>
    </sortState>
  </autoFilter>
  <dataConsolidate/>
  <dataValidations count="9">
    <dataValidation allowBlank="1" showInputMessage="1" showErrorMessage="1" promptTitle="Выбираются победители" prompt="1. После сортировки по&quot;Сумма финал&quot;, места расставляются по порядку. _x000a_2. Сортируются призеры, нажатием стрелки в ячейке Х1 и простановкой галочек только на 1,2,3._x000a_3. ОБЩИЙ ИТОГ, для заполнения дипломов получается нажатием &quot;1&quot; слева вверху над ячейкой А1. " sqref="X1:X1048576"/>
    <dataValidation allowBlank="1" showInputMessage="1" showErrorMessage="1" promptTitle="Распределяются стенды" prompt="для финалистов._x000a__x000a_По столбцу &quot;Место отбор.&quot;, последний стенд - первое место, предпоследний - второе место и далее, в обратном порядке." sqref="L1:L10 L12:L1048576"/>
    <dataValidation allowBlank="1" showInputMessage="1" showErrorMessage="1" promptTitle="Вводится № стенда " prompt="_x000a_Проставляется вручную" sqref="D1 L11 E2:E10 D11:D1048576"/>
    <dataValidation allowBlank="1" showInputMessage="1" showErrorMessage="1" promptTitle="Выбираются финалисты" prompt="_x000a_После сортировки столбца &quot;Сумма отбор.&quot;, места распределяются по порядку. _x000a__x000a_При одинаковых суммах, сравниваются предыдущие серии._x000a_" sqref="K1:K1048576"/>
    <dataValidation allowBlank="1" showInputMessage="1" showErrorMessage="1" promptTitle="Вводится дистанция" prompt="или дисциплина._x000a__x000a_Форма протокола на 1 дистанцию, формируется нажатием стрелки в правом нижнем углу ячейки С1, с поставлением  галочки на нужной дистанции." sqref="C1:C1048576"/>
    <dataValidation allowBlank="1" showInputMessage="1" showErrorMessage="1" promptTitle="Выполни сортировку !!!" prompt="_x000a_После финальных серий, столбец сортируется от большего значения к меньшему для определения победителей._x000a_При одинаковых суммах, сравниваются предыдущие серии._x000a__x000a_Проверь формулы!!!" sqref="W1:W1048576"/>
    <dataValidation allowBlank="1" showInputMessage="1" showErrorMessage="1" promptTitle="1. Выполни сортировку!!!" prompt="_x000a_После отборочных серий, столбец сортируется от большего значения к меньшему для определения финалистов._x000a__x000a_Проверь формулы!!!_x000a_" sqref="J1:J1048576"/>
    <dataValidation allowBlank="1" showInputMessage="1" showErrorMessage="1" promptTitle="См.лист &quot;Список&quot;" prompt="_x000a_Данные заполняются в листе &quot;Список&quot;, столбец &quot;В&quot;" sqref="B1:B1048576"/>
    <dataValidation allowBlank="1" showInputMessage="1" showErrorMessage="1" promptTitle="Результаты серий" prompt="_x000a_Суммируются результаты каждого ножа, оставшегося в мишени, после завершения серии" sqref="E11:F1048576 E1:F1 F2:F10 G1:I1048576 M1:V1048576"/>
  </dataValidations>
  <printOptions horizontalCentered="1"/>
  <pageMargins left="0.23622047244094491" right="0.23622047244094491" top="0.98425196850393704" bottom="0.74803149606299213" header="0.31496062992125984" footer="0.31496062992125984"/>
  <pageSetup paperSize="9" scale="67" fitToHeight="0" orientation="landscape" r:id="rId1"/>
  <headerFooter>
    <oddHeader>&amp;L&amp;14Дата: __________________&amp;C&amp;"-,полужирный"&amp;16ПРОТОКОЛ &amp;"-,обычный"&amp;11
соревнований по спортивному метанию ножа &amp;R&amp;14г. Самара</oddHeader>
    <oddFooter>&amp;LСудья соревнований: _______________________________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"/>
  <sheetViews>
    <sheetView workbookViewId="0">
      <pane ySplit="1" topLeftCell="A2" activePane="bottomLeft" state="frozen"/>
      <selection pane="bottomLeft" activeCell="O13" sqref="O13"/>
    </sheetView>
  </sheetViews>
  <sheetFormatPr defaultRowHeight="15.75" outlineLevelCol="1" x14ac:dyDescent="0.25"/>
  <cols>
    <col min="1" max="1" width="3.5703125" style="1" bestFit="1" customWidth="1"/>
    <col min="2" max="2" width="26" style="5" customWidth="1"/>
    <col min="3" max="3" width="19.7109375" style="5" bestFit="1" customWidth="1"/>
    <col min="4" max="4" width="13" style="6" customWidth="1"/>
    <col min="5" max="5" width="7.5703125" style="7" hidden="1" customWidth="1" outlineLevel="1"/>
    <col min="6" max="10" width="8.42578125" style="1" hidden="1" customWidth="1" outlineLevel="1"/>
    <col min="11" max="11" width="8" style="1" customWidth="1" collapsed="1"/>
    <col min="12" max="12" width="7.85546875" style="1" customWidth="1"/>
    <col min="13" max="13" width="7.28515625" style="7" customWidth="1" outlineLevel="1"/>
    <col min="14" max="23" width="6.28515625" style="1" customWidth="1" outlineLevel="1"/>
    <col min="24" max="24" width="9.42578125" style="1" customWidth="1"/>
    <col min="25" max="25" width="8.140625" style="1" customWidth="1"/>
    <col min="29" max="16384" width="9.140625" style="1"/>
  </cols>
  <sheetData>
    <row r="1" spans="1:25" s="10" customFormat="1" ht="48" customHeight="1" x14ac:dyDescent="0.25">
      <c r="A1" s="9" t="s">
        <v>60</v>
      </c>
      <c r="B1" s="13" t="s">
        <v>15</v>
      </c>
      <c r="C1" s="9" t="s">
        <v>0</v>
      </c>
      <c r="D1" s="13" t="s">
        <v>12</v>
      </c>
      <c r="E1" s="17" t="s">
        <v>13</v>
      </c>
      <c r="F1" s="14" t="s">
        <v>16</v>
      </c>
      <c r="G1" s="14" t="s">
        <v>17</v>
      </c>
      <c r="H1" s="14" t="s">
        <v>18</v>
      </c>
      <c r="I1" s="14" t="s">
        <v>19</v>
      </c>
      <c r="J1" s="14" t="s">
        <v>20</v>
      </c>
      <c r="K1" s="18" t="s">
        <v>34</v>
      </c>
      <c r="L1" s="12" t="s">
        <v>31</v>
      </c>
      <c r="M1" s="17" t="s">
        <v>13</v>
      </c>
      <c r="N1" s="14" t="s">
        <v>21</v>
      </c>
      <c r="O1" s="14" t="s">
        <v>22</v>
      </c>
      <c r="P1" s="14" t="s">
        <v>23</v>
      </c>
      <c r="Q1" s="14" t="s">
        <v>24</v>
      </c>
      <c r="R1" s="14" t="s">
        <v>25</v>
      </c>
      <c r="S1" s="14" t="s">
        <v>26</v>
      </c>
      <c r="T1" s="14" t="s">
        <v>27</v>
      </c>
      <c r="U1" s="14" t="s">
        <v>28</v>
      </c>
      <c r="V1" s="14" t="s">
        <v>29</v>
      </c>
      <c r="W1" s="14" t="s">
        <v>30</v>
      </c>
      <c r="X1" s="19" t="s">
        <v>33</v>
      </c>
      <c r="Y1" s="12" t="s">
        <v>32</v>
      </c>
    </row>
    <row r="2" spans="1:25" x14ac:dyDescent="0.25">
      <c r="A2" s="20" t="s">
        <v>98</v>
      </c>
      <c r="B2" s="2" t="s">
        <v>75</v>
      </c>
      <c r="C2" s="2" t="s">
        <v>4</v>
      </c>
      <c r="D2" s="3" t="s">
        <v>35</v>
      </c>
      <c r="E2" s="4">
        <v>1</v>
      </c>
      <c r="F2" s="4"/>
      <c r="G2" s="4"/>
      <c r="H2" s="4"/>
      <c r="I2" s="4"/>
      <c r="J2" s="4"/>
      <c r="K2" s="11">
        <f t="shared" ref="K2:K3" si="0">SUM(F2:J2)</f>
        <v>0</v>
      </c>
      <c r="L2" s="4">
        <v>9</v>
      </c>
      <c r="M2" s="4">
        <v>1</v>
      </c>
      <c r="N2" s="15">
        <v>20</v>
      </c>
      <c r="O2" s="15">
        <v>15</v>
      </c>
      <c r="P2" s="15">
        <v>15</v>
      </c>
      <c r="Q2" s="15">
        <v>35</v>
      </c>
      <c r="R2" s="15">
        <v>25</v>
      </c>
      <c r="S2" s="15">
        <v>15</v>
      </c>
      <c r="T2" s="15">
        <v>15</v>
      </c>
      <c r="U2" s="15">
        <v>10</v>
      </c>
      <c r="V2" s="15">
        <v>35</v>
      </c>
      <c r="W2" s="15">
        <v>25</v>
      </c>
      <c r="X2" s="8">
        <f t="shared" ref="X2:X3" si="1">SUM(N2:W2)</f>
        <v>210</v>
      </c>
      <c r="Y2" s="4">
        <v>3</v>
      </c>
    </row>
    <row r="3" spans="1:25" x14ac:dyDescent="0.25">
      <c r="A3" s="20"/>
      <c r="B3" s="2" t="s">
        <v>76</v>
      </c>
      <c r="C3" s="2" t="s">
        <v>4</v>
      </c>
      <c r="D3" s="3" t="s">
        <v>35</v>
      </c>
      <c r="E3" s="4">
        <v>1</v>
      </c>
      <c r="F3" s="4"/>
      <c r="G3" s="4"/>
      <c r="H3" s="4"/>
      <c r="I3" s="4"/>
      <c r="J3" s="4"/>
      <c r="K3" s="11">
        <f t="shared" si="0"/>
        <v>0</v>
      </c>
      <c r="L3" s="4">
        <v>10</v>
      </c>
      <c r="M3" s="4">
        <v>2</v>
      </c>
      <c r="N3" s="15">
        <v>0</v>
      </c>
      <c r="O3" s="15">
        <v>0</v>
      </c>
      <c r="P3" s="15">
        <v>0</v>
      </c>
      <c r="Q3" s="15">
        <v>40</v>
      </c>
      <c r="R3" s="15">
        <v>0</v>
      </c>
      <c r="S3" s="15">
        <v>10</v>
      </c>
      <c r="T3" s="15">
        <v>0</v>
      </c>
      <c r="U3" s="15">
        <v>15</v>
      </c>
      <c r="V3" s="15">
        <v>0</v>
      </c>
      <c r="W3" s="15">
        <v>0</v>
      </c>
      <c r="X3" s="8">
        <f t="shared" si="1"/>
        <v>65</v>
      </c>
      <c r="Y3" s="4">
        <v>9</v>
      </c>
    </row>
  </sheetData>
  <autoFilter ref="A1:Y3">
    <sortState ref="A2:Y53">
      <sortCondition descending="1" ref="X1:X52"/>
    </sortState>
  </autoFilter>
  <dataConsolidate/>
  <dataValidations count="9">
    <dataValidation allowBlank="1" showInputMessage="1" showErrorMessage="1" promptTitle="Результаты серий" prompt="_x000a_Суммируются результаты каждого ножа, оставшегося в мишени, после завершения серии" sqref="F1:J1048576 N1:W1048576"/>
    <dataValidation allowBlank="1" showInputMessage="1" showErrorMessage="1" promptTitle="См.лист &quot;Список&quot;" prompt="_x000a_Данные заполняются в листе &quot;Список&quot;, столбец &quot;В&quot;" sqref="C1:C1048576"/>
    <dataValidation allowBlank="1" showInputMessage="1" showErrorMessage="1" promptTitle="1. Выполни сортировку!!!" prompt="_x000a_После отборочных серий, столбец сортируется от большего значения к меньшему для определения финалистов._x000a__x000a_Проверь формулы!!!_x000a_" sqref="K1:K1048576"/>
    <dataValidation allowBlank="1" showInputMessage="1" showErrorMessage="1" promptTitle="Выполни сортировку !!!" prompt="_x000a_После финальных серий, столбец сортируется от большего значения к меньшему для определения победителей._x000a_При одинаковых суммах, сравниваются предыдущие серии._x000a__x000a_Проверь формулы!!!" sqref="X1:X1048576"/>
    <dataValidation allowBlank="1" showInputMessage="1" showErrorMessage="1" promptTitle="Вводится дистанция" prompt="или дисциплина._x000a__x000a_Форма протокола на 1 дистанцию, формируется нажатием стрелки в правом нижнем углу ячейки С1, с поставлением  галочки на нужной дистанции." sqref="D1:D1048576"/>
    <dataValidation allowBlank="1" showInputMessage="1" showErrorMessage="1" promptTitle="Выбираются финалисты" prompt="_x000a_После сортировки столбца &quot;Сумма отбор.&quot;, места распределяются по порядку. _x000a__x000a_При одинаковых суммах, сравниваются предыдущие серии._x000a_" sqref="L1:L1048576"/>
    <dataValidation allowBlank="1" showInputMessage="1" showErrorMessage="1" promptTitle="Вводится № стенда " prompt="_x000a_Проставляется вручную" sqref="E1:E1048576"/>
    <dataValidation allowBlank="1" showInputMessage="1" showErrorMessage="1" promptTitle="Распределяются стенды" prompt="для финалистов._x000a__x000a_По столбцу &quot;Место отбор.&quot;, последний стенд - первое место, предпоследний - второе место и далее, в обратном порядке." sqref="M1:M1048576"/>
    <dataValidation allowBlank="1" showInputMessage="1" showErrorMessage="1" promptTitle="Выбираются победители" prompt="1. После сортировки по&quot;Сумма финал&quot;, места расставляются по порядку. _x000a_2. Сортируются призеры, нажатием стрелки в ячейке Х1 и простановкой галочек только на 1,2,3._x000a_3. ОБЩИЙ ИТОГ, для заполнения дипломов получается нажатием &quot;1&quot; слева вверху над ячейкой А1. " sqref="Y1:Y1048576"/>
  </dataValidations>
  <printOptions horizontalCentered="1"/>
  <pageMargins left="0.23622047244094491" right="0.23622047244094491" top="0.98425196850393704" bottom="0.74803149606299213" header="0.31496062992125984" footer="0.31496062992125984"/>
  <pageSetup paperSize="9" scale="67" fitToHeight="0" orientation="landscape" r:id="rId1"/>
  <headerFooter>
    <oddHeader>&amp;L&amp;14Дата: __________________&amp;C&amp;"-,полужирный"&amp;16ПРОТОКОЛ &amp;"-,обычный"&amp;11
соревнований по спортивному метанию ножа &amp;R&amp;14г. Самара</oddHeader>
    <oddFooter>&amp;LСудья соревнований: _______________________________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pane ySplit="1" topLeftCell="A2" activePane="bottomLeft" state="frozen"/>
      <selection pane="bottomLeft" activeCell="Q15" sqref="Q15"/>
    </sheetView>
  </sheetViews>
  <sheetFormatPr defaultRowHeight="15.75" outlineLevelCol="1" x14ac:dyDescent="0.25"/>
  <cols>
    <col min="1" max="1" width="3.5703125" style="1" bestFit="1" customWidth="1"/>
    <col min="2" max="2" width="26" style="5" customWidth="1"/>
    <col min="3" max="3" width="19.7109375" style="5" bestFit="1" customWidth="1"/>
    <col min="4" max="4" width="13" style="6" customWidth="1"/>
    <col min="5" max="5" width="7.5703125" style="7" hidden="1" customWidth="1" outlineLevel="1"/>
    <col min="6" max="10" width="8.42578125" style="1" hidden="1" customWidth="1" outlineLevel="1"/>
    <col min="11" max="11" width="8" style="1" customWidth="1" collapsed="1"/>
    <col min="12" max="12" width="7.85546875" style="1" customWidth="1"/>
    <col min="13" max="13" width="7.28515625" style="7" customWidth="1" outlineLevel="1"/>
    <col min="14" max="23" width="6.28515625" style="1" customWidth="1" outlineLevel="1"/>
    <col min="24" max="24" width="9.42578125" style="1" customWidth="1"/>
    <col min="25" max="25" width="8.140625" style="1" customWidth="1"/>
    <col min="29" max="16384" width="9.140625" style="1"/>
  </cols>
  <sheetData>
    <row r="1" spans="1:28" s="10" customFormat="1" ht="48" customHeight="1" x14ac:dyDescent="0.25">
      <c r="A1" s="9" t="s">
        <v>60</v>
      </c>
      <c r="B1" s="13" t="s">
        <v>15</v>
      </c>
      <c r="C1" s="9" t="s">
        <v>0</v>
      </c>
      <c r="D1" s="13" t="s">
        <v>12</v>
      </c>
      <c r="E1" s="17" t="s">
        <v>13</v>
      </c>
      <c r="F1" s="14" t="s">
        <v>16</v>
      </c>
      <c r="G1" s="14" t="s">
        <v>17</v>
      </c>
      <c r="H1" s="14" t="s">
        <v>18</v>
      </c>
      <c r="I1" s="14" t="s">
        <v>19</v>
      </c>
      <c r="J1" s="14" t="s">
        <v>20</v>
      </c>
      <c r="K1" s="18" t="s">
        <v>34</v>
      </c>
      <c r="L1" s="12" t="s">
        <v>31</v>
      </c>
      <c r="M1" s="17" t="s">
        <v>13</v>
      </c>
      <c r="N1" s="14" t="s">
        <v>21</v>
      </c>
      <c r="O1" s="14" t="s">
        <v>22</v>
      </c>
      <c r="P1" s="14" t="s">
        <v>23</v>
      </c>
      <c r="Q1" s="14" t="s">
        <v>24</v>
      </c>
      <c r="R1" s="14" t="s">
        <v>25</v>
      </c>
      <c r="S1" s="14" t="s">
        <v>26</v>
      </c>
      <c r="T1" s="14" t="s">
        <v>27</v>
      </c>
      <c r="U1" s="14" t="s">
        <v>28</v>
      </c>
      <c r="V1" s="14" t="s">
        <v>29</v>
      </c>
      <c r="W1" s="14" t="s">
        <v>30</v>
      </c>
      <c r="X1" s="19" t="s">
        <v>33</v>
      </c>
      <c r="Y1" s="12" t="s">
        <v>32</v>
      </c>
    </row>
    <row r="2" spans="1:28" x14ac:dyDescent="0.25">
      <c r="A2" s="20"/>
      <c r="B2" s="2" t="s">
        <v>63</v>
      </c>
      <c r="C2" s="2" t="s">
        <v>4</v>
      </c>
      <c r="D2" s="3" t="s">
        <v>35</v>
      </c>
      <c r="E2" s="4">
        <v>2</v>
      </c>
      <c r="F2" s="4"/>
      <c r="G2" s="4"/>
      <c r="H2" s="4"/>
      <c r="I2" s="4"/>
      <c r="J2" s="4"/>
      <c r="K2" s="11">
        <f>SUM(F2:J2)</f>
        <v>0</v>
      </c>
      <c r="L2" s="4"/>
      <c r="M2" s="4">
        <v>1</v>
      </c>
      <c r="N2" s="15">
        <v>5</v>
      </c>
      <c r="O2" s="15">
        <v>20</v>
      </c>
      <c r="P2" s="15">
        <v>45</v>
      </c>
      <c r="Q2" s="15">
        <v>10</v>
      </c>
      <c r="R2" s="15">
        <v>45</v>
      </c>
      <c r="S2" s="15">
        <v>25</v>
      </c>
      <c r="T2" s="15">
        <v>20</v>
      </c>
      <c r="U2" s="15">
        <v>25</v>
      </c>
      <c r="V2" s="15">
        <v>20</v>
      </c>
      <c r="W2" s="15">
        <v>30</v>
      </c>
      <c r="X2" s="8">
        <f>SUM(N2:W2)</f>
        <v>245</v>
      </c>
      <c r="Y2" s="4">
        <v>1</v>
      </c>
    </row>
    <row r="3" spans="1:28" x14ac:dyDescent="0.25">
      <c r="A3" s="20"/>
      <c r="B3" s="2" t="s">
        <v>64</v>
      </c>
      <c r="C3" s="2" t="s">
        <v>4</v>
      </c>
      <c r="D3" s="3" t="s">
        <v>35</v>
      </c>
      <c r="E3" s="4">
        <v>3</v>
      </c>
      <c r="F3" s="4"/>
      <c r="G3" s="4"/>
      <c r="H3" s="4"/>
      <c r="I3" s="4"/>
      <c r="J3" s="4"/>
      <c r="K3" s="11">
        <f>SUM(F3:J3)</f>
        <v>0</v>
      </c>
      <c r="L3" s="4"/>
      <c r="M3" s="4">
        <v>2</v>
      </c>
      <c r="N3" s="15">
        <v>10</v>
      </c>
      <c r="O3" s="15">
        <v>0</v>
      </c>
      <c r="P3" s="15">
        <v>0</v>
      </c>
      <c r="Q3" s="15">
        <v>25</v>
      </c>
      <c r="R3" s="15">
        <v>10</v>
      </c>
      <c r="S3" s="15">
        <v>10</v>
      </c>
      <c r="T3" s="15">
        <v>30</v>
      </c>
      <c r="U3" s="15">
        <v>30</v>
      </c>
      <c r="V3" s="15">
        <v>0</v>
      </c>
      <c r="W3" s="15">
        <v>10</v>
      </c>
      <c r="X3" s="8">
        <f>SUM(N3:W3)</f>
        <v>125</v>
      </c>
      <c r="Y3" s="4">
        <v>2</v>
      </c>
    </row>
    <row r="4" spans="1:28" x14ac:dyDescent="0.25">
      <c r="A4" s="20"/>
      <c r="B4" s="2" t="s">
        <v>65</v>
      </c>
      <c r="C4" s="2" t="s">
        <v>4</v>
      </c>
      <c r="D4" s="3" t="s">
        <v>35</v>
      </c>
      <c r="E4" s="4">
        <v>1</v>
      </c>
      <c r="F4" s="4"/>
      <c r="G4" s="4"/>
      <c r="H4" s="4"/>
      <c r="I4" s="4"/>
      <c r="J4" s="4"/>
      <c r="K4" s="11">
        <f>SUM(F4:J4)</f>
        <v>0</v>
      </c>
      <c r="L4" s="4"/>
      <c r="M4" s="4">
        <v>2</v>
      </c>
      <c r="N4" s="15">
        <v>10</v>
      </c>
      <c r="O4" s="15">
        <v>25</v>
      </c>
      <c r="P4" s="15">
        <v>0</v>
      </c>
      <c r="Q4" s="15">
        <v>15</v>
      </c>
      <c r="R4" s="15">
        <v>0</v>
      </c>
      <c r="S4" s="15">
        <v>20</v>
      </c>
      <c r="T4" s="15">
        <v>30</v>
      </c>
      <c r="U4" s="15">
        <v>10</v>
      </c>
      <c r="V4" s="15">
        <v>5</v>
      </c>
      <c r="W4" s="15">
        <v>0</v>
      </c>
      <c r="X4" s="8">
        <f>SUM(N4:W4)</f>
        <v>115</v>
      </c>
      <c r="Y4" s="4">
        <v>3</v>
      </c>
    </row>
    <row r="5" spans="1:28" x14ac:dyDescent="0.25">
      <c r="A5" s="20"/>
      <c r="B5" s="2" t="s">
        <v>79</v>
      </c>
      <c r="C5" s="2" t="s">
        <v>4</v>
      </c>
      <c r="D5" s="3" t="s">
        <v>35</v>
      </c>
      <c r="E5" s="4">
        <v>2</v>
      </c>
      <c r="F5" s="4"/>
      <c r="G5" s="4"/>
      <c r="H5" s="4"/>
      <c r="I5" s="4"/>
      <c r="J5" s="4"/>
      <c r="K5" s="11">
        <v>0</v>
      </c>
      <c r="L5" s="4"/>
      <c r="M5" s="4">
        <v>3</v>
      </c>
      <c r="N5" s="15">
        <v>5</v>
      </c>
      <c r="O5" s="15">
        <v>5</v>
      </c>
      <c r="P5" s="15">
        <v>0</v>
      </c>
      <c r="Q5" s="15">
        <v>0</v>
      </c>
      <c r="R5" s="15">
        <v>0</v>
      </c>
      <c r="S5" s="15">
        <v>0</v>
      </c>
      <c r="T5" s="15">
        <v>15</v>
      </c>
      <c r="U5" s="15">
        <v>5</v>
      </c>
      <c r="V5" s="15">
        <v>0</v>
      </c>
      <c r="W5" s="15">
        <v>10</v>
      </c>
      <c r="X5" s="8">
        <f>SUM(N5:W5)</f>
        <v>40</v>
      </c>
      <c r="Y5" s="4">
        <v>4</v>
      </c>
    </row>
    <row r="6" spans="1:28" x14ac:dyDescent="0.25">
      <c r="A6" s="20"/>
      <c r="B6" s="2" t="s">
        <v>95</v>
      </c>
      <c r="C6" s="2" t="s">
        <v>4</v>
      </c>
      <c r="D6" s="3" t="s">
        <v>35</v>
      </c>
      <c r="E6" s="4">
        <v>1</v>
      </c>
      <c r="F6" s="4"/>
      <c r="G6" s="4"/>
      <c r="H6" s="4"/>
      <c r="I6" s="4"/>
      <c r="J6" s="4"/>
      <c r="K6" s="11">
        <f>SUM(F6:J6)</f>
        <v>0</v>
      </c>
      <c r="L6" s="4"/>
      <c r="M6" s="4">
        <v>1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8">
        <f>SUM(N6:W6)</f>
        <v>0</v>
      </c>
      <c r="Y6" s="4">
        <v>5</v>
      </c>
      <c r="Z6" s="16"/>
      <c r="AA6" s="16"/>
      <c r="AB6" s="16"/>
    </row>
  </sheetData>
  <autoFilter ref="A1:Y5">
    <sortState ref="A2:Y6">
      <sortCondition descending="1" ref="X1:X5"/>
    </sortState>
  </autoFilter>
  <dataConsolidate/>
  <dataValidations count="9">
    <dataValidation allowBlank="1" showInputMessage="1" showErrorMessage="1" promptTitle="Результаты серий" prompt="_x000a_Суммируются результаты каждого ножа, оставшегося в мишени, после завершения серии" sqref="F7:J1048576 F1:J5 N1:W1048576 H6:M6"/>
    <dataValidation allowBlank="1" showInputMessage="1" showErrorMessage="1" promptTitle="См.лист &quot;Список&quot;" prompt="_x000a_Данные заполняются в листе &quot;Список&quot;, столбец &quot;В&quot;" sqref="C1:C1048576"/>
    <dataValidation allowBlank="1" showInputMessage="1" showErrorMessage="1" promptTitle="1. Выполни сортировку!!!" prompt="_x000a_После отборочных серий, столбец сортируется от большего значения к меньшему для определения финалистов._x000a__x000a_Проверь формулы!!!_x000a_" sqref="K1:K5 K7:K1048576 E6"/>
    <dataValidation allowBlank="1" showInputMessage="1" showErrorMessage="1" promptTitle="Выполни сортировку !!!" prompt="_x000a_После финальных серий, столбец сортируется от большего значения к меньшему для определения победителей._x000a_При одинаковых суммах, сравниваются предыдущие серии._x000a__x000a_Проверь формулы!!!" sqref="X1:X1048576"/>
    <dataValidation allowBlank="1" showInputMessage="1" showErrorMessage="1" promptTitle="Вводится дистанция" prompt="или дисциплина._x000a__x000a_Форма протокола на 1 дистанцию, формируется нажатием стрелки в правом нижнем углу ячейки С1, с поставлением  галочки на нужной дистанции." sqref="D1:D1048576"/>
    <dataValidation allowBlank="1" showInputMessage="1" showErrorMessage="1" promptTitle="Выбираются финалисты" prompt="_x000a_После сортировки столбца &quot;Сумма отбор.&quot;, места распределяются по порядку. _x000a__x000a_При одинаковых суммах, сравниваются предыдущие серии._x000a_" sqref="L1:L5 L7:L1048576 F6"/>
    <dataValidation allowBlank="1" showInputMessage="1" showErrorMessage="1" promptTitle="Вводится № стенда " prompt="_x000a_Проставляется вручную" sqref="E1:E5 E7:E1048576"/>
    <dataValidation allowBlank="1" showInputMessage="1" showErrorMessage="1" promptTitle="Распределяются стенды" prompt="для финалистов._x000a__x000a_По столбцу &quot;Место отбор.&quot;, последний стенд - первое место, предпоследний - второе место и далее, в обратном порядке." sqref="M1:M5 M7:M1048576 G6"/>
    <dataValidation allowBlank="1" showInputMessage="1" showErrorMessage="1" promptTitle="Выбираются победители" prompt="1. После сортировки по&quot;Сумма финал&quot;, места расставляются по порядку. _x000a_2. Сортируются призеры, нажатием стрелки в ячейке Х1 и простановкой галочек только на 1,2,3._x000a_3. ОБЩИЙ ИТОГ, для заполнения дипломов получается нажатием &quot;1&quot; слева вверху над ячейкой А1. " sqref="Y1:Y5 Y7:Y1048576"/>
  </dataValidations>
  <printOptions horizontalCentered="1"/>
  <pageMargins left="0.23622047244094491" right="0.23622047244094491" top="0.98425196850393704" bottom="0.74803149606299213" header="0.31496062992125984" footer="0.31496062992125984"/>
  <pageSetup paperSize="9" scale="67" fitToHeight="0" orientation="landscape" r:id="rId1"/>
  <headerFooter>
    <oddHeader>&amp;L&amp;14Дата: __________________&amp;C&amp;"-,полужирный"&amp;16ПРОТОКОЛ &amp;"-,обычный"&amp;11
соревнований по спортивному метанию ножа &amp;R&amp;14г. Самара</oddHeader>
    <oddFooter>&amp;LСудья соревнований: 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2"/>
  <sheetViews>
    <sheetView workbookViewId="0">
      <pane ySplit="1" topLeftCell="A2" activePane="bottomLeft" state="frozen"/>
      <selection pane="bottomLeft" activeCell="N12" sqref="N12"/>
    </sheetView>
  </sheetViews>
  <sheetFormatPr defaultRowHeight="15.75" outlineLevelCol="1" x14ac:dyDescent="0.25"/>
  <cols>
    <col min="1" max="1" width="3.5703125" style="1" bestFit="1" customWidth="1"/>
    <col min="2" max="2" width="26" style="5" customWidth="1"/>
    <col min="3" max="3" width="19.7109375" style="5" bestFit="1" customWidth="1"/>
    <col min="4" max="4" width="13" style="6" customWidth="1"/>
    <col min="5" max="5" width="7.5703125" style="7" customWidth="1" outlineLevel="1"/>
    <col min="6" max="10" width="8.42578125" style="1" customWidth="1" outlineLevel="1"/>
    <col min="11" max="11" width="8" style="1" customWidth="1"/>
    <col min="12" max="12" width="7.85546875" style="1" customWidth="1"/>
    <col min="13" max="13" width="7.28515625" style="7" customWidth="1" outlineLevel="1"/>
    <col min="14" max="23" width="6.28515625" style="1" customWidth="1" outlineLevel="1"/>
    <col min="24" max="24" width="9.42578125" style="1" customWidth="1"/>
    <col min="25" max="25" width="8.140625" style="1" customWidth="1"/>
    <col min="26" max="16384" width="9.140625" style="1"/>
  </cols>
  <sheetData>
    <row r="1" spans="1:25" s="10" customFormat="1" ht="48" customHeight="1" x14ac:dyDescent="0.25">
      <c r="A1" s="9" t="s">
        <v>60</v>
      </c>
      <c r="B1" s="13" t="s">
        <v>15</v>
      </c>
      <c r="C1" s="9" t="s">
        <v>0</v>
      </c>
      <c r="D1" s="13" t="s">
        <v>12</v>
      </c>
      <c r="E1" s="17" t="s">
        <v>13</v>
      </c>
      <c r="F1" s="14" t="s">
        <v>16</v>
      </c>
      <c r="G1" s="14" t="s">
        <v>17</v>
      </c>
      <c r="H1" s="14" t="s">
        <v>18</v>
      </c>
      <c r="I1" s="14" t="s">
        <v>19</v>
      </c>
      <c r="J1" s="14" t="s">
        <v>20</v>
      </c>
      <c r="K1" s="18" t="s">
        <v>34</v>
      </c>
      <c r="L1" s="12" t="s">
        <v>31</v>
      </c>
      <c r="M1" s="17" t="s">
        <v>13</v>
      </c>
      <c r="N1" s="14" t="s">
        <v>21</v>
      </c>
      <c r="O1" s="14" t="s">
        <v>22</v>
      </c>
      <c r="P1" s="14" t="s">
        <v>23</v>
      </c>
      <c r="Q1" s="14" t="s">
        <v>24</v>
      </c>
      <c r="R1" s="14" t="s">
        <v>25</v>
      </c>
      <c r="S1" s="14" t="s">
        <v>26</v>
      </c>
      <c r="T1" s="14" t="s">
        <v>27</v>
      </c>
      <c r="U1" s="14" t="s">
        <v>28</v>
      </c>
      <c r="V1" s="14" t="s">
        <v>29</v>
      </c>
      <c r="W1" s="14" t="s">
        <v>30</v>
      </c>
      <c r="X1" s="19" t="s">
        <v>33</v>
      </c>
      <c r="Y1" s="12" t="s">
        <v>32</v>
      </c>
    </row>
    <row r="2" spans="1:25" x14ac:dyDescent="0.25">
      <c r="A2" s="20">
        <v>15</v>
      </c>
      <c r="B2" s="2" t="s">
        <v>40</v>
      </c>
      <c r="C2" s="2" t="e">
        <f>IF(VLOOKUP(Муж.!B2,#REF!,2,TRUE)="","",VLOOKUP(Муж.!B2,#REF!,2,TRUE))</f>
        <v>#REF!</v>
      </c>
      <c r="D2" s="3" t="s">
        <v>53</v>
      </c>
      <c r="E2" s="4">
        <v>3</v>
      </c>
      <c r="F2" s="4">
        <v>50</v>
      </c>
      <c r="G2" s="4">
        <v>55</v>
      </c>
      <c r="H2" s="4">
        <v>45</v>
      </c>
      <c r="I2" s="4">
        <v>30</v>
      </c>
      <c r="J2" s="4">
        <v>60</v>
      </c>
      <c r="K2" s="11">
        <f t="shared" ref="K2:K33" si="0">SUM(F2:J2)</f>
        <v>240</v>
      </c>
      <c r="L2" s="4">
        <v>1</v>
      </c>
      <c r="M2" s="4">
        <v>3</v>
      </c>
      <c r="N2" s="15">
        <v>45</v>
      </c>
      <c r="O2" s="15">
        <v>60</v>
      </c>
      <c r="P2" s="15">
        <v>50</v>
      </c>
      <c r="Q2" s="15">
        <v>50</v>
      </c>
      <c r="R2" s="15">
        <v>60</v>
      </c>
      <c r="S2" s="15">
        <v>50</v>
      </c>
      <c r="T2" s="15">
        <v>35</v>
      </c>
      <c r="U2" s="15">
        <v>55</v>
      </c>
      <c r="V2" s="15">
        <v>55</v>
      </c>
      <c r="W2" s="15">
        <v>60</v>
      </c>
      <c r="X2" s="8">
        <f t="shared" ref="X2:X33" si="1">SUM(N2:W2)</f>
        <v>520</v>
      </c>
      <c r="Y2" s="4">
        <v>1</v>
      </c>
    </row>
    <row r="3" spans="1:25" x14ac:dyDescent="0.25">
      <c r="A3" s="20">
        <v>6</v>
      </c>
      <c r="B3" s="2" t="s">
        <v>1</v>
      </c>
      <c r="C3" s="2" t="s">
        <v>96</v>
      </c>
      <c r="D3" s="3" t="s">
        <v>53</v>
      </c>
      <c r="E3" s="4">
        <v>3</v>
      </c>
      <c r="F3" s="4">
        <v>45</v>
      </c>
      <c r="G3" s="4">
        <v>35</v>
      </c>
      <c r="H3" s="4">
        <v>45</v>
      </c>
      <c r="I3" s="4">
        <v>40</v>
      </c>
      <c r="J3" s="4">
        <v>50</v>
      </c>
      <c r="K3" s="11">
        <f t="shared" si="0"/>
        <v>215</v>
      </c>
      <c r="L3" s="4">
        <v>3</v>
      </c>
      <c r="M3" s="4">
        <v>1</v>
      </c>
      <c r="N3" s="15">
        <v>60</v>
      </c>
      <c r="O3" s="15">
        <v>40</v>
      </c>
      <c r="P3" s="15">
        <v>40</v>
      </c>
      <c r="Q3" s="15">
        <v>45</v>
      </c>
      <c r="R3" s="15">
        <v>55</v>
      </c>
      <c r="S3" s="15">
        <v>50</v>
      </c>
      <c r="T3" s="15">
        <v>50</v>
      </c>
      <c r="U3" s="15">
        <v>60</v>
      </c>
      <c r="V3" s="15">
        <v>50</v>
      </c>
      <c r="W3" s="15">
        <v>55</v>
      </c>
      <c r="X3" s="8">
        <f t="shared" si="1"/>
        <v>505</v>
      </c>
      <c r="Y3" s="4">
        <v>2</v>
      </c>
    </row>
    <row r="4" spans="1:25" hidden="1" x14ac:dyDescent="0.25">
      <c r="A4" s="20">
        <v>1</v>
      </c>
      <c r="B4" s="2" t="s">
        <v>6</v>
      </c>
      <c r="C4" s="2" t="s">
        <v>36</v>
      </c>
      <c r="D4" s="3" t="s">
        <v>61</v>
      </c>
      <c r="E4" s="4">
        <v>1</v>
      </c>
      <c r="F4" s="4">
        <v>25</v>
      </c>
      <c r="G4" s="4">
        <v>40</v>
      </c>
      <c r="H4" s="4">
        <v>0</v>
      </c>
      <c r="I4" s="4">
        <v>0</v>
      </c>
      <c r="J4" s="4">
        <v>10</v>
      </c>
      <c r="K4" s="11">
        <f t="shared" si="0"/>
        <v>75</v>
      </c>
      <c r="L4" s="4">
        <v>7</v>
      </c>
      <c r="M4" s="4"/>
      <c r="N4" s="15"/>
      <c r="O4" s="15"/>
      <c r="P4" s="15"/>
      <c r="Q4" s="15"/>
      <c r="R4" s="15"/>
      <c r="S4" s="15"/>
      <c r="T4" s="15"/>
      <c r="U4" s="15"/>
      <c r="V4" s="15"/>
      <c r="W4" s="15"/>
      <c r="X4" s="8">
        <f t="shared" si="1"/>
        <v>0</v>
      </c>
      <c r="Y4" s="4"/>
    </row>
    <row r="5" spans="1:25" x14ac:dyDescent="0.25">
      <c r="A5" s="20">
        <v>11</v>
      </c>
      <c r="B5" s="2" t="s">
        <v>38</v>
      </c>
      <c r="C5" s="2" t="s">
        <v>4</v>
      </c>
      <c r="D5" s="3" t="s">
        <v>53</v>
      </c>
      <c r="E5" s="4">
        <v>2</v>
      </c>
      <c r="F5" s="4">
        <v>25</v>
      </c>
      <c r="G5" s="4">
        <v>45</v>
      </c>
      <c r="H5" s="4">
        <v>45</v>
      </c>
      <c r="I5" s="4">
        <v>30</v>
      </c>
      <c r="J5" s="4">
        <v>45</v>
      </c>
      <c r="K5" s="11">
        <f t="shared" si="0"/>
        <v>190</v>
      </c>
      <c r="L5" s="4">
        <v>6</v>
      </c>
      <c r="M5" s="4">
        <v>1</v>
      </c>
      <c r="N5" s="15">
        <v>50</v>
      </c>
      <c r="O5" s="15">
        <v>35</v>
      </c>
      <c r="P5" s="15">
        <v>60</v>
      </c>
      <c r="Q5" s="15">
        <v>45</v>
      </c>
      <c r="R5" s="15">
        <v>50</v>
      </c>
      <c r="S5" s="15">
        <v>45</v>
      </c>
      <c r="T5" s="15">
        <v>50</v>
      </c>
      <c r="U5" s="15">
        <v>50</v>
      </c>
      <c r="V5" s="15">
        <v>50</v>
      </c>
      <c r="W5" s="15">
        <v>50</v>
      </c>
      <c r="X5" s="8">
        <f t="shared" si="1"/>
        <v>485</v>
      </c>
      <c r="Y5" s="4">
        <v>3</v>
      </c>
    </row>
    <row r="6" spans="1:25" x14ac:dyDescent="0.25">
      <c r="A6" s="20">
        <v>7</v>
      </c>
      <c r="B6" s="2" t="s">
        <v>39</v>
      </c>
      <c r="C6" s="2" t="s">
        <v>2</v>
      </c>
      <c r="D6" s="3" t="s">
        <v>53</v>
      </c>
      <c r="E6" s="4">
        <v>1</v>
      </c>
      <c r="F6" s="4">
        <v>35</v>
      </c>
      <c r="G6" s="4">
        <v>50</v>
      </c>
      <c r="H6" s="4">
        <v>55</v>
      </c>
      <c r="I6" s="4">
        <v>45</v>
      </c>
      <c r="J6" s="4">
        <v>45</v>
      </c>
      <c r="K6" s="11">
        <f t="shared" si="0"/>
        <v>230</v>
      </c>
      <c r="L6" s="4">
        <v>2</v>
      </c>
      <c r="M6" s="4">
        <v>2</v>
      </c>
      <c r="N6" s="15">
        <v>55</v>
      </c>
      <c r="O6" s="15">
        <v>50</v>
      </c>
      <c r="P6" s="15">
        <v>40</v>
      </c>
      <c r="Q6" s="15">
        <v>55</v>
      </c>
      <c r="R6" s="15">
        <v>50</v>
      </c>
      <c r="S6" s="15">
        <v>55</v>
      </c>
      <c r="T6" s="15">
        <v>40</v>
      </c>
      <c r="U6" s="15">
        <v>50</v>
      </c>
      <c r="V6" s="15">
        <v>45</v>
      </c>
      <c r="W6" s="15">
        <v>45</v>
      </c>
      <c r="X6" s="8">
        <f t="shared" si="1"/>
        <v>485</v>
      </c>
      <c r="Y6" s="4"/>
    </row>
    <row r="7" spans="1:25" hidden="1" x14ac:dyDescent="0.25">
      <c r="A7" s="20">
        <v>2</v>
      </c>
      <c r="B7" s="2" t="s">
        <v>8</v>
      </c>
      <c r="C7" s="2" t="s">
        <v>14</v>
      </c>
      <c r="D7" s="3" t="s">
        <v>61</v>
      </c>
      <c r="E7" s="4">
        <v>2</v>
      </c>
      <c r="F7" s="4">
        <v>0</v>
      </c>
      <c r="G7" s="4">
        <v>35</v>
      </c>
      <c r="H7" s="4">
        <v>5</v>
      </c>
      <c r="I7" s="4">
        <v>5</v>
      </c>
      <c r="J7" s="4">
        <v>0</v>
      </c>
      <c r="K7" s="11">
        <f t="shared" si="0"/>
        <v>45</v>
      </c>
      <c r="L7" s="4">
        <v>10</v>
      </c>
      <c r="M7" s="4"/>
      <c r="N7" s="15"/>
      <c r="O7" s="15"/>
      <c r="P7" s="15"/>
      <c r="Q7" s="15"/>
      <c r="R7" s="15"/>
      <c r="S7" s="15"/>
      <c r="T7" s="15"/>
      <c r="U7" s="15"/>
      <c r="V7" s="15"/>
      <c r="W7" s="15"/>
      <c r="X7" s="8">
        <f t="shared" si="1"/>
        <v>0</v>
      </c>
      <c r="Y7" s="4"/>
    </row>
    <row r="8" spans="1:25" x14ac:dyDescent="0.25">
      <c r="A8" s="20">
        <v>5</v>
      </c>
      <c r="B8" s="2" t="s">
        <v>57</v>
      </c>
      <c r="C8" s="2" t="s">
        <v>96</v>
      </c>
      <c r="D8" s="3" t="s">
        <v>53</v>
      </c>
      <c r="E8" s="4">
        <v>2</v>
      </c>
      <c r="F8" s="4">
        <v>35</v>
      </c>
      <c r="G8" s="4">
        <v>45</v>
      </c>
      <c r="H8" s="4">
        <v>40</v>
      </c>
      <c r="I8" s="4">
        <v>55</v>
      </c>
      <c r="J8" s="4">
        <v>35</v>
      </c>
      <c r="K8" s="11">
        <f t="shared" si="0"/>
        <v>210</v>
      </c>
      <c r="L8" s="4">
        <v>4</v>
      </c>
      <c r="M8" s="4">
        <v>3</v>
      </c>
      <c r="N8" s="15">
        <v>25</v>
      </c>
      <c r="O8" s="15">
        <v>35</v>
      </c>
      <c r="P8" s="15">
        <v>45</v>
      </c>
      <c r="Q8" s="15">
        <v>50</v>
      </c>
      <c r="R8" s="15">
        <v>45</v>
      </c>
      <c r="S8" s="15">
        <v>50</v>
      </c>
      <c r="T8" s="15">
        <v>40</v>
      </c>
      <c r="U8" s="15">
        <v>30</v>
      </c>
      <c r="V8" s="15">
        <v>25</v>
      </c>
      <c r="W8" s="15">
        <v>35</v>
      </c>
      <c r="X8" s="8">
        <f t="shared" si="1"/>
        <v>380</v>
      </c>
      <c r="Y8" s="4"/>
    </row>
    <row r="9" spans="1:25" x14ac:dyDescent="0.25">
      <c r="A9" s="20">
        <v>18</v>
      </c>
      <c r="B9" s="2" t="s">
        <v>47</v>
      </c>
      <c r="C9" s="2" t="s">
        <v>4</v>
      </c>
      <c r="D9" s="3" t="s">
        <v>53</v>
      </c>
      <c r="E9" s="4">
        <v>3</v>
      </c>
      <c r="F9" s="4">
        <v>30</v>
      </c>
      <c r="G9" s="4">
        <v>35</v>
      </c>
      <c r="H9" s="4">
        <v>55</v>
      </c>
      <c r="I9" s="4">
        <v>45</v>
      </c>
      <c r="J9" s="4">
        <v>40</v>
      </c>
      <c r="K9" s="11">
        <f t="shared" si="0"/>
        <v>205</v>
      </c>
      <c r="L9" s="4">
        <v>5</v>
      </c>
      <c r="M9" s="4">
        <v>2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8">
        <f t="shared" si="1"/>
        <v>0</v>
      </c>
      <c r="Y9" s="4"/>
    </row>
    <row r="10" spans="1:25" hidden="1" x14ac:dyDescent="0.25">
      <c r="A10" s="20">
        <v>3</v>
      </c>
      <c r="B10" s="2" t="s">
        <v>9</v>
      </c>
      <c r="C10" s="2" t="s">
        <v>14</v>
      </c>
      <c r="D10" s="3" t="s">
        <v>61</v>
      </c>
      <c r="E10" s="4">
        <v>3</v>
      </c>
      <c r="F10" s="4">
        <v>5</v>
      </c>
      <c r="G10" s="4">
        <v>0</v>
      </c>
      <c r="H10" s="4">
        <v>0</v>
      </c>
      <c r="I10" s="4">
        <v>0</v>
      </c>
      <c r="J10" s="4">
        <v>0</v>
      </c>
      <c r="K10" s="11">
        <f t="shared" si="0"/>
        <v>5</v>
      </c>
      <c r="L10" s="4">
        <v>15</v>
      </c>
      <c r="M10" s="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8">
        <f t="shared" si="1"/>
        <v>0</v>
      </c>
      <c r="Y10" s="4"/>
    </row>
    <row r="11" spans="1:25" x14ac:dyDescent="0.25">
      <c r="A11" s="20">
        <v>9</v>
      </c>
      <c r="B11" s="2" t="s">
        <v>46</v>
      </c>
      <c r="C11" s="2" t="s">
        <v>51</v>
      </c>
      <c r="D11" s="3" t="s">
        <v>53</v>
      </c>
      <c r="E11" s="4">
        <v>3</v>
      </c>
      <c r="F11" s="4">
        <v>35</v>
      </c>
      <c r="G11" s="4">
        <v>50</v>
      </c>
      <c r="H11" s="4">
        <v>10</v>
      </c>
      <c r="I11" s="4">
        <v>55</v>
      </c>
      <c r="J11" s="4">
        <v>35</v>
      </c>
      <c r="K11" s="11">
        <f t="shared" si="0"/>
        <v>185</v>
      </c>
      <c r="L11" s="4">
        <v>7</v>
      </c>
      <c r="M11" s="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8">
        <f t="shared" si="1"/>
        <v>0</v>
      </c>
      <c r="Y11" s="4"/>
    </row>
    <row r="12" spans="1:25" x14ac:dyDescent="0.25">
      <c r="A12" s="20">
        <v>2</v>
      </c>
      <c r="B12" s="2" t="s">
        <v>8</v>
      </c>
      <c r="C12" s="2" t="s">
        <v>14</v>
      </c>
      <c r="D12" s="3" t="s">
        <v>53</v>
      </c>
      <c r="E12" s="4">
        <v>2</v>
      </c>
      <c r="F12" s="4">
        <v>25</v>
      </c>
      <c r="G12" s="4">
        <v>30</v>
      </c>
      <c r="H12" s="4">
        <v>45</v>
      </c>
      <c r="I12" s="4">
        <v>30</v>
      </c>
      <c r="J12" s="4">
        <v>50</v>
      </c>
      <c r="K12" s="11">
        <f t="shared" si="0"/>
        <v>180</v>
      </c>
      <c r="L12" s="4">
        <v>8</v>
      </c>
      <c r="M12" s="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8">
        <f t="shared" si="1"/>
        <v>0</v>
      </c>
      <c r="Y12" s="4"/>
    </row>
    <row r="13" spans="1:25" x14ac:dyDescent="0.25">
      <c r="A13" s="20">
        <v>13</v>
      </c>
      <c r="B13" s="2" t="s">
        <v>5</v>
      </c>
      <c r="C13" s="2" t="s">
        <v>4</v>
      </c>
      <c r="D13" s="3" t="s">
        <v>53</v>
      </c>
      <c r="E13" s="4">
        <v>1</v>
      </c>
      <c r="F13" s="4">
        <v>40</v>
      </c>
      <c r="G13" s="4">
        <v>35</v>
      </c>
      <c r="H13" s="4">
        <v>50</v>
      </c>
      <c r="I13" s="4">
        <v>35</v>
      </c>
      <c r="J13" s="4">
        <v>15</v>
      </c>
      <c r="K13" s="11">
        <f t="shared" si="0"/>
        <v>175</v>
      </c>
      <c r="L13" s="4">
        <v>9</v>
      </c>
      <c r="M13" s="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8">
        <f t="shared" si="1"/>
        <v>0</v>
      </c>
      <c r="Y13" s="4"/>
    </row>
    <row r="14" spans="1:25" x14ac:dyDescent="0.25">
      <c r="A14" s="20">
        <v>12</v>
      </c>
      <c r="B14" s="2" t="s">
        <v>3</v>
      </c>
      <c r="C14" s="2" t="s">
        <v>4</v>
      </c>
      <c r="D14" s="3" t="s">
        <v>53</v>
      </c>
      <c r="E14" s="4">
        <v>3</v>
      </c>
      <c r="F14" s="4">
        <v>50</v>
      </c>
      <c r="G14" s="4">
        <v>15</v>
      </c>
      <c r="H14" s="4">
        <v>50</v>
      </c>
      <c r="I14" s="4">
        <v>10</v>
      </c>
      <c r="J14" s="4">
        <v>45</v>
      </c>
      <c r="K14" s="11">
        <f t="shared" si="0"/>
        <v>170</v>
      </c>
      <c r="L14" s="4">
        <v>10</v>
      </c>
      <c r="M14" s="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8">
        <f t="shared" si="1"/>
        <v>0</v>
      </c>
      <c r="Y14" s="4"/>
    </row>
    <row r="15" spans="1:25" hidden="1" x14ac:dyDescent="0.25">
      <c r="A15" s="20">
        <v>9</v>
      </c>
      <c r="B15" s="2" t="s">
        <v>1</v>
      </c>
      <c r="C15" s="2" t="s">
        <v>96</v>
      </c>
      <c r="D15" s="3" t="s">
        <v>59</v>
      </c>
      <c r="E15" s="4">
        <v>3</v>
      </c>
      <c r="F15" s="4">
        <v>45</v>
      </c>
      <c r="G15" s="4">
        <v>20</v>
      </c>
      <c r="H15" s="4">
        <v>55</v>
      </c>
      <c r="I15" s="4">
        <v>0</v>
      </c>
      <c r="J15" s="4">
        <v>30</v>
      </c>
      <c r="K15" s="11">
        <f t="shared" si="0"/>
        <v>150</v>
      </c>
      <c r="L15" s="4">
        <v>6</v>
      </c>
      <c r="M15" s="4">
        <v>1</v>
      </c>
      <c r="N15" s="15">
        <v>40</v>
      </c>
      <c r="O15" s="15">
        <v>50</v>
      </c>
      <c r="P15" s="15">
        <v>45</v>
      </c>
      <c r="Q15" s="15">
        <v>35</v>
      </c>
      <c r="R15" s="15">
        <v>20</v>
      </c>
      <c r="S15" s="15">
        <v>40</v>
      </c>
      <c r="T15" s="15">
        <v>55</v>
      </c>
      <c r="U15" s="15">
        <v>50</v>
      </c>
      <c r="V15" s="15">
        <v>50</v>
      </c>
      <c r="W15" s="15">
        <v>35</v>
      </c>
      <c r="X15" s="8">
        <f t="shared" si="1"/>
        <v>420</v>
      </c>
      <c r="Y15" s="4">
        <v>1</v>
      </c>
    </row>
    <row r="16" spans="1:25" hidden="1" x14ac:dyDescent="0.25">
      <c r="A16" s="20">
        <v>18</v>
      </c>
      <c r="B16" s="2" t="s">
        <v>40</v>
      </c>
      <c r="C16" s="2" t="e">
        <f>IF(VLOOKUP(Муж.!B37,#REF!,2,TRUE)="","",VLOOKUP(Муж.!B37,#REF!,2,TRUE))</f>
        <v>#REF!</v>
      </c>
      <c r="D16" s="3" t="s">
        <v>59</v>
      </c>
      <c r="E16" s="4">
        <v>3</v>
      </c>
      <c r="F16" s="4">
        <v>30</v>
      </c>
      <c r="G16" s="4">
        <v>40</v>
      </c>
      <c r="H16" s="4">
        <v>60</v>
      </c>
      <c r="I16" s="4">
        <v>30</v>
      </c>
      <c r="J16" s="4">
        <v>30</v>
      </c>
      <c r="K16" s="11">
        <f t="shared" si="0"/>
        <v>190</v>
      </c>
      <c r="L16" s="4">
        <v>2</v>
      </c>
      <c r="M16" s="4">
        <v>2</v>
      </c>
      <c r="N16" s="15">
        <v>30</v>
      </c>
      <c r="O16" s="15">
        <v>50</v>
      </c>
      <c r="P16" s="15">
        <v>20</v>
      </c>
      <c r="Q16" s="15">
        <v>35</v>
      </c>
      <c r="R16" s="15">
        <v>45</v>
      </c>
      <c r="S16" s="15">
        <v>20</v>
      </c>
      <c r="T16" s="15">
        <v>20</v>
      </c>
      <c r="U16" s="15">
        <v>50</v>
      </c>
      <c r="V16" s="15">
        <v>55</v>
      </c>
      <c r="W16" s="15">
        <v>55</v>
      </c>
      <c r="X16" s="8">
        <f t="shared" si="1"/>
        <v>380</v>
      </c>
      <c r="Y16" s="4">
        <v>2</v>
      </c>
    </row>
    <row r="17" spans="1:25" hidden="1" x14ac:dyDescent="0.25">
      <c r="A17" s="20">
        <v>14</v>
      </c>
      <c r="B17" s="2" t="s">
        <v>38</v>
      </c>
      <c r="C17" s="2" t="s">
        <v>4</v>
      </c>
      <c r="D17" s="3" t="s">
        <v>59</v>
      </c>
      <c r="E17" s="4">
        <v>2</v>
      </c>
      <c r="F17" s="4">
        <v>35</v>
      </c>
      <c r="G17" s="4">
        <v>55</v>
      </c>
      <c r="H17" s="4">
        <v>40</v>
      </c>
      <c r="I17" s="4">
        <v>40</v>
      </c>
      <c r="J17" s="4">
        <v>40</v>
      </c>
      <c r="K17" s="11">
        <f t="shared" si="0"/>
        <v>210</v>
      </c>
      <c r="L17" s="4">
        <v>1</v>
      </c>
      <c r="M17" s="4">
        <v>3</v>
      </c>
      <c r="N17" s="15">
        <v>15</v>
      </c>
      <c r="O17" s="15">
        <v>40</v>
      </c>
      <c r="P17" s="15">
        <v>25</v>
      </c>
      <c r="Q17" s="15">
        <v>40</v>
      </c>
      <c r="R17" s="15">
        <v>35</v>
      </c>
      <c r="S17" s="15">
        <v>30</v>
      </c>
      <c r="T17" s="15">
        <v>55</v>
      </c>
      <c r="U17" s="15">
        <v>45</v>
      </c>
      <c r="V17" s="15">
        <v>20</v>
      </c>
      <c r="W17" s="15">
        <v>40</v>
      </c>
      <c r="X17" s="8">
        <f t="shared" si="1"/>
        <v>345</v>
      </c>
      <c r="Y17" s="4">
        <v>3</v>
      </c>
    </row>
    <row r="18" spans="1:25" hidden="1" x14ac:dyDescent="0.25">
      <c r="A18" s="20">
        <v>10</v>
      </c>
      <c r="B18" s="2" t="s">
        <v>39</v>
      </c>
      <c r="C18" s="2" t="s">
        <v>2</v>
      </c>
      <c r="D18" s="3" t="s">
        <v>59</v>
      </c>
      <c r="E18" s="4">
        <v>1</v>
      </c>
      <c r="F18" s="4">
        <v>20</v>
      </c>
      <c r="G18" s="4">
        <v>45</v>
      </c>
      <c r="H18" s="4">
        <v>50</v>
      </c>
      <c r="I18" s="4">
        <v>30</v>
      </c>
      <c r="J18" s="4">
        <v>30</v>
      </c>
      <c r="K18" s="11">
        <f t="shared" si="0"/>
        <v>175</v>
      </c>
      <c r="L18" s="4">
        <v>4</v>
      </c>
      <c r="M18" s="4">
        <v>3</v>
      </c>
      <c r="N18" s="15">
        <v>20</v>
      </c>
      <c r="O18" s="15">
        <v>45</v>
      </c>
      <c r="P18" s="15">
        <v>40</v>
      </c>
      <c r="Q18" s="15">
        <v>30</v>
      </c>
      <c r="R18" s="15">
        <v>20</v>
      </c>
      <c r="S18" s="15">
        <v>55</v>
      </c>
      <c r="T18" s="15">
        <v>30</v>
      </c>
      <c r="U18" s="15">
        <v>35</v>
      </c>
      <c r="V18" s="15">
        <v>35</v>
      </c>
      <c r="W18" s="15">
        <v>20</v>
      </c>
      <c r="X18" s="8">
        <f t="shared" si="1"/>
        <v>330</v>
      </c>
      <c r="Y18" s="4"/>
    </row>
    <row r="19" spans="1:25" hidden="1" x14ac:dyDescent="0.25">
      <c r="A19" s="20">
        <v>8</v>
      </c>
      <c r="B19" s="2" t="s">
        <v>57</v>
      </c>
      <c r="C19" s="2" t="s">
        <v>96</v>
      </c>
      <c r="D19" s="3" t="s">
        <v>59</v>
      </c>
      <c r="E19" s="4">
        <v>2</v>
      </c>
      <c r="F19" s="4">
        <v>60</v>
      </c>
      <c r="G19" s="4">
        <v>35</v>
      </c>
      <c r="H19" s="4">
        <v>15</v>
      </c>
      <c r="I19" s="4">
        <v>30</v>
      </c>
      <c r="J19" s="4">
        <v>40</v>
      </c>
      <c r="K19" s="11">
        <f t="shared" si="0"/>
        <v>180</v>
      </c>
      <c r="L19" s="4">
        <v>3</v>
      </c>
      <c r="M19" s="4">
        <v>1</v>
      </c>
      <c r="N19" s="15">
        <v>40</v>
      </c>
      <c r="O19" s="15">
        <v>40</v>
      </c>
      <c r="P19" s="15">
        <v>25</v>
      </c>
      <c r="Q19" s="15">
        <v>25</v>
      </c>
      <c r="R19" s="15">
        <v>25</v>
      </c>
      <c r="S19" s="15">
        <v>50</v>
      </c>
      <c r="T19" s="15">
        <v>25</v>
      </c>
      <c r="U19" s="15">
        <v>40</v>
      </c>
      <c r="V19" s="15">
        <v>10</v>
      </c>
      <c r="W19" s="15">
        <v>35</v>
      </c>
      <c r="X19" s="8">
        <f t="shared" si="1"/>
        <v>315</v>
      </c>
      <c r="Y19" s="4"/>
    </row>
    <row r="20" spans="1:25" hidden="1" x14ac:dyDescent="0.25">
      <c r="A20" s="20">
        <v>2</v>
      </c>
      <c r="B20" s="2" t="s">
        <v>48</v>
      </c>
      <c r="C20" s="2" t="s">
        <v>2</v>
      </c>
      <c r="D20" s="3" t="s">
        <v>59</v>
      </c>
      <c r="E20" s="4">
        <v>2</v>
      </c>
      <c r="F20" s="4">
        <v>20</v>
      </c>
      <c r="G20" s="4">
        <v>5</v>
      </c>
      <c r="H20" s="4">
        <v>35</v>
      </c>
      <c r="I20" s="4">
        <v>50</v>
      </c>
      <c r="J20" s="4">
        <v>40</v>
      </c>
      <c r="K20" s="11">
        <f t="shared" si="0"/>
        <v>150</v>
      </c>
      <c r="L20" s="4">
        <v>5</v>
      </c>
      <c r="M20" s="4">
        <v>2</v>
      </c>
      <c r="N20" s="15">
        <v>20</v>
      </c>
      <c r="O20" s="15">
        <v>0</v>
      </c>
      <c r="P20" s="15">
        <v>15</v>
      </c>
      <c r="Q20" s="15">
        <v>25</v>
      </c>
      <c r="R20" s="15">
        <v>35</v>
      </c>
      <c r="S20" s="15">
        <v>15</v>
      </c>
      <c r="T20" s="15">
        <v>20</v>
      </c>
      <c r="U20" s="15">
        <v>20</v>
      </c>
      <c r="V20" s="15">
        <v>30</v>
      </c>
      <c r="W20" s="15">
        <v>30</v>
      </c>
      <c r="X20" s="8">
        <f t="shared" si="1"/>
        <v>210</v>
      </c>
      <c r="Y20" s="4"/>
    </row>
    <row r="21" spans="1:25" hidden="1" x14ac:dyDescent="0.25">
      <c r="A21" s="20">
        <v>15</v>
      </c>
      <c r="B21" s="2" t="s">
        <v>3</v>
      </c>
      <c r="C21" s="2" t="s">
        <v>4</v>
      </c>
      <c r="D21" s="3" t="s">
        <v>59</v>
      </c>
      <c r="E21" s="4">
        <v>3</v>
      </c>
      <c r="F21" s="4">
        <v>15</v>
      </c>
      <c r="G21" s="4">
        <v>25</v>
      </c>
      <c r="H21" s="4">
        <v>30</v>
      </c>
      <c r="I21" s="4">
        <v>45</v>
      </c>
      <c r="J21" s="4">
        <v>30</v>
      </c>
      <c r="K21" s="11">
        <f t="shared" si="0"/>
        <v>145</v>
      </c>
      <c r="L21" s="4">
        <v>7</v>
      </c>
      <c r="M21" s="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8">
        <f t="shared" si="1"/>
        <v>0</v>
      </c>
      <c r="Y21" s="4"/>
    </row>
    <row r="22" spans="1:25" hidden="1" x14ac:dyDescent="0.25">
      <c r="A22" s="20">
        <v>5</v>
      </c>
      <c r="B22" s="2" t="s">
        <v>1</v>
      </c>
      <c r="C22" s="2" t="s">
        <v>96</v>
      </c>
      <c r="D22" s="3" t="s">
        <v>61</v>
      </c>
      <c r="E22" s="4">
        <v>2</v>
      </c>
      <c r="F22" s="4">
        <v>40</v>
      </c>
      <c r="G22" s="4">
        <v>35</v>
      </c>
      <c r="H22" s="4">
        <v>35</v>
      </c>
      <c r="I22" s="4">
        <v>30</v>
      </c>
      <c r="J22" s="4">
        <v>50</v>
      </c>
      <c r="K22" s="11">
        <f t="shared" si="0"/>
        <v>190</v>
      </c>
      <c r="L22" s="4">
        <v>1</v>
      </c>
      <c r="M22" s="4">
        <v>3</v>
      </c>
      <c r="N22" s="15">
        <v>30</v>
      </c>
      <c r="O22" s="15">
        <v>35</v>
      </c>
      <c r="P22" s="15">
        <v>45</v>
      </c>
      <c r="Q22" s="15">
        <v>40</v>
      </c>
      <c r="R22" s="15">
        <v>30</v>
      </c>
      <c r="S22" s="15">
        <v>25</v>
      </c>
      <c r="T22" s="15">
        <v>35</v>
      </c>
      <c r="U22" s="15">
        <v>40</v>
      </c>
      <c r="V22" s="15">
        <v>35</v>
      </c>
      <c r="W22" s="15">
        <v>30</v>
      </c>
      <c r="X22" s="8">
        <f t="shared" si="1"/>
        <v>345</v>
      </c>
      <c r="Y22" s="4">
        <v>1</v>
      </c>
    </row>
    <row r="23" spans="1:25" x14ac:dyDescent="0.25">
      <c r="A23" s="20">
        <v>10</v>
      </c>
      <c r="B23" s="2" t="s">
        <v>7</v>
      </c>
      <c r="C23" s="2" t="s">
        <v>2</v>
      </c>
      <c r="D23" s="3" t="s">
        <v>53</v>
      </c>
      <c r="E23" s="4">
        <v>1</v>
      </c>
      <c r="F23" s="4">
        <v>40</v>
      </c>
      <c r="G23" s="4">
        <v>35</v>
      </c>
      <c r="H23" s="4">
        <v>45</v>
      </c>
      <c r="I23" s="4">
        <v>20</v>
      </c>
      <c r="J23" s="4">
        <v>15</v>
      </c>
      <c r="K23" s="11">
        <f t="shared" si="0"/>
        <v>155</v>
      </c>
      <c r="L23" s="4">
        <v>11</v>
      </c>
      <c r="M23" s="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8">
        <f t="shared" si="1"/>
        <v>0</v>
      </c>
      <c r="Y23" s="4"/>
    </row>
    <row r="24" spans="1:25" hidden="1" x14ac:dyDescent="0.25">
      <c r="A24" s="20">
        <v>12</v>
      </c>
      <c r="B24" s="2" t="s">
        <v>46</v>
      </c>
      <c r="C24" s="2" t="s">
        <v>51</v>
      </c>
      <c r="D24" s="3" t="s">
        <v>59</v>
      </c>
      <c r="E24" s="4">
        <v>3</v>
      </c>
      <c r="F24" s="4">
        <v>5</v>
      </c>
      <c r="G24" s="4">
        <v>45</v>
      </c>
      <c r="H24" s="4">
        <v>30</v>
      </c>
      <c r="I24" s="4">
        <v>30</v>
      </c>
      <c r="J24" s="4">
        <v>30</v>
      </c>
      <c r="K24" s="11">
        <f t="shared" si="0"/>
        <v>140</v>
      </c>
      <c r="L24" s="4">
        <v>8</v>
      </c>
      <c r="M24" s="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8">
        <f t="shared" si="1"/>
        <v>0</v>
      </c>
      <c r="Y24" s="4"/>
    </row>
    <row r="25" spans="1:25" hidden="1" x14ac:dyDescent="0.25">
      <c r="A25" s="20">
        <v>12</v>
      </c>
      <c r="B25" s="2" t="s">
        <v>40</v>
      </c>
      <c r="C25" s="2" t="s">
        <v>4</v>
      </c>
      <c r="D25" s="3" t="s">
        <v>61</v>
      </c>
      <c r="E25" s="4">
        <v>3</v>
      </c>
      <c r="F25" s="4">
        <v>35</v>
      </c>
      <c r="G25" s="4">
        <v>25</v>
      </c>
      <c r="H25" s="4">
        <v>15</v>
      </c>
      <c r="I25" s="4">
        <v>20</v>
      </c>
      <c r="J25" s="4">
        <v>15</v>
      </c>
      <c r="K25" s="11">
        <f t="shared" si="0"/>
        <v>110</v>
      </c>
      <c r="L25" s="4">
        <v>4</v>
      </c>
      <c r="M25" s="4">
        <v>3</v>
      </c>
      <c r="N25" s="15">
        <v>35</v>
      </c>
      <c r="O25" s="15">
        <v>25</v>
      </c>
      <c r="P25" s="15">
        <v>40</v>
      </c>
      <c r="Q25" s="15">
        <v>15</v>
      </c>
      <c r="R25" s="15">
        <v>20</v>
      </c>
      <c r="S25" s="15">
        <v>40</v>
      </c>
      <c r="T25" s="15">
        <v>45</v>
      </c>
      <c r="U25" s="15">
        <v>30</v>
      </c>
      <c r="V25" s="15">
        <v>25</v>
      </c>
      <c r="W25" s="15">
        <v>25</v>
      </c>
      <c r="X25" s="8">
        <f t="shared" si="1"/>
        <v>300</v>
      </c>
      <c r="Y25" s="4">
        <v>2</v>
      </c>
    </row>
    <row r="26" spans="1:25" x14ac:dyDescent="0.25">
      <c r="A26" s="20">
        <v>17</v>
      </c>
      <c r="B26" s="2" t="s">
        <v>50</v>
      </c>
      <c r="C26" s="2" t="s">
        <v>36</v>
      </c>
      <c r="D26" s="3" t="s">
        <v>53</v>
      </c>
      <c r="E26" s="4">
        <v>2</v>
      </c>
      <c r="F26" s="4">
        <v>35</v>
      </c>
      <c r="G26" s="4">
        <v>15</v>
      </c>
      <c r="H26" s="4">
        <v>25</v>
      </c>
      <c r="I26" s="4">
        <v>40</v>
      </c>
      <c r="J26" s="4">
        <v>35</v>
      </c>
      <c r="K26" s="11">
        <f t="shared" si="0"/>
        <v>150</v>
      </c>
      <c r="L26" s="4">
        <v>12</v>
      </c>
      <c r="M26" s="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8">
        <f t="shared" si="1"/>
        <v>0</v>
      </c>
      <c r="Y26" s="4"/>
    </row>
    <row r="27" spans="1:25" hidden="1" x14ac:dyDescent="0.25">
      <c r="A27" s="20">
        <v>6</v>
      </c>
      <c r="B27" s="2" t="s">
        <v>5</v>
      </c>
      <c r="C27" s="2" t="e">
        <f>IF(VLOOKUP(Муж.!B25,#REF!,2,TRUE)="","",VLOOKUP(Муж.!B25,#REF!,2,TRUE))</f>
        <v>#REF!</v>
      </c>
      <c r="D27" s="3" t="s">
        <v>59</v>
      </c>
      <c r="E27" s="4">
        <v>3</v>
      </c>
      <c r="F27" s="4">
        <v>30</v>
      </c>
      <c r="G27" s="4">
        <v>0</v>
      </c>
      <c r="H27" s="4">
        <v>0</v>
      </c>
      <c r="I27" s="4">
        <v>0</v>
      </c>
      <c r="J27" s="4">
        <v>45</v>
      </c>
      <c r="K27" s="11">
        <f t="shared" si="0"/>
        <v>75</v>
      </c>
      <c r="L27" s="4">
        <v>9</v>
      </c>
      <c r="M27" s="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8">
        <f t="shared" si="1"/>
        <v>0</v>
      </c>
      <c r="Y27" s="4"/>
    </row>
    <row r="28" spans="1:25" hidden="1" x14ac:dyDescent="0.25">
      <c r="A28" s="20">
        <v>9</v>
      </c>
      <c r="B28" s="2" t="s">
        <v>3</v>
      </c>
      <c r="C28" s="2" t="e">
        <f>IF(VLOOKUP(Муж.!B46,#REF!,2,TRUE)="","",VLOOKUP(Муж.!B46,#REF!,2,TRUE))</f>
        <v>#REF!</v>
      </c>
      <c r="D28" s="3" t="s">
        <v>61</v>
      </c>
      <c r="E28" s="4">
        <v>3</v>
      </c>
      <c r="F28" s="4">
        <v>20</v>
      </c>
      <c r="G28" s="4">
        <v>20</v>
      </c>
      <c r="H28" s="4">
        <v>15</v>
      </c>
      <c r="I28" s="4">
        <v>0</v>
      </c>
      <c r="J28" s="4">
        <v>0</v>
      </c>
      <c r="K28" s="11">
        <f t="shared" si="0"/>
        <v>55</v>
      </c>
      <c r="L28" s="4">
        <v>9</v>
      </c>
      <c r="M28" s="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8">
        <f t="shared" si="1"/>
        <v>0</v>
      </c>
      <c r="Y28" s="4"/>
    </row>
    <row r="29" spans="1:25" x14ac:dyDescent="0.25">
      <c r="A29" s="20">
        <v>16</v>
      </c>
      <c r="B29" s="2" t="s">
        <v>54</v>
      </c>
      <c r="C29" s="2" t="s">
        <v>36</v>
      </c>
      <c r="D29" s="3" t="s">
        <v>53</v>
      </c>
      <c r="E29" s="4">
        <v>1</v>
      </c>
      <c r="F29" s="4">
        <v>25</v>
      </c>
      <c r="G29" s="4">
        <v>40</v>
      </c>
      <c r="H29" s="4">
        <v>35</v>
      </c>
      <c r="I29" s="4">
        <v>15</v>
      </c>
      <c r="J29" s="4">
        <v>30</v>
      </c>
      <c r="K29" s="11">
        <f t="shared" si="0"/>
        <v>145</v>
      </c>
      <c r="L29" s="4">
        <v>13</v>
      </c>
      <c r="M29" s="4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8">
        <f t="shared" si="1"/>
        <v>0</v>
      </c>
      <c r="Y29" s="4"/>
    </row>
    <row r="30" spans="1:25" hidden="1" x14ac:dyDescent="0.25">
      <c r="A30" s="20">
        <v>4</v>
      </c>
      <c r="B30" s="2" t="s">
        <v>8</v>
      </c>
      <c r="C30" s="2" t="s">
        <v>14</v>
      </c>
      <c r="D30" s="3" t="s">
        <v>59</v>
      </c>
      <c r="E30" s="4">
        <v>1</v>
      </c>
      <c r="F30" s="4">
        <v>5</v>
      </c>
      <c r="G30" s="4">
        <v>20</v>
      </c>
      <c r="H30" s="4">
        <v>10</v>
      </c>
      <c r="I30" s="4">
        <v>10</v>
      </c>
      <c r="J30" s="4">
        <v>30</v>
      </c>
      <c r="K30" s="11">
        <f t="shared" si="0"/>
        <v>75</v>
      </c>
      <c r="L30" s="4">
        <v>10</v>
      </c>
      <c r="M30" s="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8">
        <f t="shared" si="1"/>
        <v>0</v>
      </c>
      <c r="Y30" s="4"/>
    </row>
    <row r="31" spans="1:25" hidden="1" x14ac:dyDescent="0.25">
      <c r="A31" s="20">
        <v>10</v>
      </c>
      <c r="B31" s="2" t="s">
        <v>45</v>
      </c>
      <c r="C31" s="2" t="s">
        <v>92</v>
      </c>
      <c r="D31" s="3" t="s">
        <v>61</v>
      </c>
      <c r="E31" s="4">
        <v>1</v>
      </c>
      <c r="F31" s="4">
        <v>0</v>
      </c>
      <c r="G31" s="4">
        <v>0</v>
      </c>
      <c r="H31" s="4">
        <v>5</v>
      </c>
      <c r="I31" s="4">
        <v>20</v>
      </c>
      <c r="J31" s="4">
        <v>0</v>
      </c>
      <c r="K31" s="11">
        <f t="shared" si="0"/>
        <v>25</v>
      </c>
      <c r="L31" s="4">
        <v>12</v>
      </c>
      <c r="M31" s="4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8">
        <f t="shared" si="1"/>
        <v>0</v>
      </c>
      <c r="Y31" s="4"/>
    </row>
    <row r="32" spans="1:25" hidden="1" x14ac:dyDescent="0.25">
      <c r="A32" s="20">
        <v>6</v>
      </c>
      <c r="B32" s="2" t="s">
        <v>39</v>
      </c>
      <c r="C32" s="2" t="e">
        <f>IF(VLOOKUP(Муж.!B43,#REF!,2,TRUE)="","",VLOOKUP(Муж.!B43,#REF!,2,TRUE))</f>
        <v>#REF!</v>
      </c>
      <c r="D32" s="3" t="s">
        <v>61</v>
      </c>
      <c r="E32" s="4">
        <v>3</v>
      </c>
      <c r="F32" s="4">
        <v>10</v>
      </c>
      <c r="G32" s="4">
        <v>15</v>
      </c>
      <c r="H32" s="4">
        <v>40</v>
      </c>
      <c r="I32" s="4">
        <v>10</v>
      </c>
      <c r="J32" s="4">
        <v>25</v>
      </c>
      <c r="K32" s="11">
        <f t="shared" si="0"/>
        <v>100</v>
      </c>
      <c r="L32" s="4">
        <v>5</v>
      </c>
      <c r="M32" s="4">
        <v>2</v>
      </c>
      <c r="N32" s="15">
        <v>30</v>
      </c>
      <c r="O32" s="15">
        <v>25</v>
      </c>
      <c r="P32" s="15">
        <v>25</v>
      </c>
      <c r="Q32" s="15">
        <v>20</v>
      </c>
      <c r="R32" s="15">
        <v>20</v>
      </c>
      <c r="S32" s="15">
        <v>40</v>
      </c>
      <c r="T32" s="15">
        <v>25</v>
      </c>
      <c r="U32" s="15">
        <v>40</v>
      </c>
      <c r="V32" s="15">
        <v>50</v>
      </c>
      <c r="W32" s="15">
        <v>0</v>
      </c>
      <c r="X32" s="8">
        <f t="shared" si="1"/>
        <v>275</v>
      </c>
      <c r="Y32" s="4">
        <v>3</v>
      </c>
    </row>
    <row r="33" spans="1:25" hidden="1" x14ac:dyDescent="0.25">
      <c r="A33" s="20">
        <v>16</v>
      </c>
      <c r="B33" s="2" t="s">
        <v>45</v>
      </c>
      <c r="C33" s="2" t="s">
        <v>92</v>
      </c>
      <c r="D33" s="3" t="s">
        <v>59</v>
      </c>
      <c r="E33" s="4">
        <v>1</v>
      </c>
      <c r="F33" s="4">
        <v>40</v>
      </c>
      <c r="G33" s="4">
        <v>10</v>
      </c>
      <c r="H33" s="4">
        <v>0</v>
      </c>
      <c r="I33" s="4">
        <v>0</v>
      </c>
      <c r="J33" s="4">
        <v>15</v>
      </c>
      <c r="K33" s="11">
        <f t="shared" si="0"/>
        <v>65</v>
      </c>
      <c r="L33" s="4">
        <v>11</v>
      </c>
      <c r="M33" s="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8">
        <f t="shared" si="1"/>
        <v>0</v>
      </c>
      <c r="Y33" s="4"/>
    </row>
    <row r="34" spans="1:25" hidden="1" x14ac:dyDescent="0.25">
      <c r="A34" s="20">
        <v>11</v>
      </c>
      <c r="B34" s="2" t="s">
        <v>47</v>
      </c>
      <c r="C34" s="2" t="e">
        <f>IF(VLOOKUP(Муж.!B48,#REF!,2,TRUE)="","",VLOOKUP(Муж.!B48,#REF!,2,TRUE))</f>
        <v>#REF!</v>
      </c>
      <c r="D34" s="3" t="s">
        <v>61</v>
      </c>
      <c r="E34" s="4">
        <v>2</v>
      </c>
      <c r="F34" s="4">
        <v>5</v>
      </c>
      <c r="G34" s="4">
        <v>0</v>
      </c>
      <c r="H34" s="4">
        <v>10</v>
      </c>
      <c r="I34" s="4">
        <v>0</v>
      </c>
      <c r="J34" s="4">
        <v>15</v>
      </c>
      <c r="K34" s="11">
        <f t="shared" ref="K34:K65" si="2">SUM(F34:J34)</f>
        <v>30</v>
      </c>
      <c r="L34" s="4">
        <v>11</v>
      </c>
      <c r="M34" s="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8">
        <f t="shared" ref="X34:X65" si="3">SUM(N34:W34)</f>
        <v>0</v>
      </c>
      <c r="Y34" s="4"/>
    </row>
    <row r="35" spans="1:25" x14ac:dyDescent="0.25">
      <c r="A35" s="20">
        <v>3</v>
      </c>
      <c r="B35" s="2" t="s">
        <v>9</v>
      </c>
      <c r="C35" s="2" t="s">
        <v>14</v>
      </c>
      <c r="D35" s="3" t="s">
        <v>53</v>
      </c>
      <c r="E35" s="4">
        <v>3</v>
      </c>
      <c r="F35" s="4">
        <v>10</v>
      </c>
      <c r="G35" s="4">
        <v>40</v>
      </c>
      <c r="H35" s="4">
        <v>20</v>
      </c>
      <c r="I35" s="4">
        <v>15</v>
      </c>
      <c r="J35" s="4">
        <v>30</v>
      </c>
      <c r="K35" s="11">
        <f t="shared" si="2"/>
        <v>115</v>
      </c>
      <c r="L35" s="4">
        <v>14</v>
      </c>
      <c r="M35" s="4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8">
        <f t="shared" si="3"/>
        <v>0</v>
      </c>
      <c r="Y35" s="4"/>
    </row>
    <row r="36" spans="1:25" hidden="1" x14ac:dyDescent="0.25">
      <c r="A36" s="20">
        <v>1</v>
      </c>
      <c r="B36" s="2" t="s">
        <v>41</v>
      </c>
      <c r="C36" s="2" t="s">
        <v>52</v>
      </c>
      <c r="D36" s="3" t="s">
        <v>59</v>
      </c>
      <c r="E36" s="4">
        <v>1</v>
      </c>
      <c r="F36" s="4">
        <v>15</v>
      </c>
      <c r="G36" s="4">
        <v>10</v>
      </c>
      <c r="H36" s="4">
        <v>15</v>
      </c>
      <c r="I36" s="4">
        <v>15</v>
      </c>
      <c r="J36" s="4">
        <v>0</v>
      </c>
      <c r="K36" s="11">
        <f t="shared" si="2"/>
        <v>55</v>
      </c>
      <c r="L36" s="4">
        <v>12</v>
      </c>
      <c r="M36" s="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8">
        <f t="shared" si="3"/>
        <v>0</v>
      </c>
      <c r="Y36" s="4"/>
    </row>
    <row r="37" spans="1:25" hidden="1" x14ac:dyDescent="0.25">
      <c r="A37" s="20">
        <v>7</v>
      </c>
      <c r="B37" s="2" t="s">
        <v>38</v>
      </c>
      <c r="C37" s="2" t="s">
        <v>4</v>
      </c>
      <c r="D37" s="3" t="s">
        <v>61</v>
      </c>
      <c r="E37" s="4">
        <v>1</v>
      </c>
      <c r="F37" s="4">
        <v>10</v>
      </c>
      <c r="G37" s="4">
        <v>30</v>
      </c>
      <c r="H37" s="4">
        <v>20</v>
      </c>
      <c r="I37" s="4">
        <v>10</v>
      </c>
      <c r="J37" s="4">
        <v>25</v>
      </c>
      <c r="K37" s="11">
        <f t="shared" si="2"/>
        <v>95</v>
      </c>
      <c r="L37" s="4">
        <v>6</v>
      </c>
      <c r="M37" s="4">
        <v>1</v>
      </c>
      <c r="N37" s="15">
        <v>25</v>
      </c>
      <c r="O37" s="15">
        <v>10</v>
      </c>
      <c r="P37" s="15">
        <v>15</v>
      </c>
      <c r="Q37" s="15">
        <v>25</v>
      </c>
      <c r="R37" s="15">
        <v>35</v>
      </c>
      <c r="S37" s="15">
        <v>0</v>
      </c>
      <c r="T37" s="15">
        <v>35</v>
      </c>
      <c r="U37" s="15">
        <v>25</v>
      </c>
      <c r="V37" s="15">
        <v>15</v>
      </c>
      <c r="W37" s="15">
        <v>30</v>
      </c>
      <c r="X37" s="8">
        <f t="shared" si="3"/>
        <v>215</v>
      </c>
      <c r="Y37" s="4"/>
    </row>
    <row r="38" spans="1:25" x14ac:dyDescent="0.25">
      <c r="A38" s="20">
        <v>14</v>
      </c>
      <c r="B38" s="2" t="s">
        <v>42</v>
      </c>
      <c r="C38" s="2" t="e">
        <f>IF(VLOOKUP(Муж.!B13,#REF!,2,TRUE)="","",VLOOKUP(Муж.!B13,#REF!,2,TRUE))</f>
        <v>#REF!</v>
      </c>
      <c r="D38" s="3" t="s">
        <v>53</v>
      </c>
      <c r="E38" s="4">
        <v>2</v>
      </c>
      <c r="F38" s="4">
        <v>0</v>
      </c>
      <c r="G38" s="4">
        <v>35</v>
      </c>
      <c r="H38" s="4">
        <v>25</v>
      </c>
      <c r="I38" s="4">
        <v>30</v>
      </c>
      <c r="J38" s="4">
        <v>25</v>
      </c>
      <c r="K38" s="11">
        <f t="shared" si="2"/>
        <v>115</v>
      </c>
      <c r="L38" s="4">
        <v>15</v>
      </c>
      <c r="M38" s="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8">
        <f t="shared" si="3"/>
        <v>0</v>
      </c>
      <c r="Y38" s="4"/>
    </row>
    <row r="39" spans="1:25" hidden="1" x14ac:dyDescent="0.25">
      <c r="A39" s="20">
        <v>3</v>
      </c>
      <c r="B39" s="2" t="s">
        <v>6</v>
      </c>
      <c r="C39" s="2" t="s">
        <v>36</v>
      </c>
      <c r="D39" s="3" t="s">
        <v>59</v>
      </c>
      <c r="E39" s="4">
        <v>3</v>
      </c>
      <c r="F39" s="4">
        <v>0</v>
      </c>
      <c r="G39" s="4">
        <v>10</v>
      </c>
      <c r="H39" s="4">
        <v>0</v>
      </c>
      <c r="I39" s="4">
        <v>35</v>
      </c>
      <c r="J39" s="4">
        <v>5</v>
      </c>
      <c r="K39" s="11">
        <f t="shared" si="2"/>
        <v>50</v>
      </c>
      <c r="L39" s="4">
        <v>13</v>
      </c>
      <c r="M39" s="4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8">
        <f t="shared" si="3"/>
        <v>0</v>
      </c>
      <c r="Y39" s="4"/>
    </row>
    <row r="40" spans="1:25" hidden="1" x14ac:dyDescent="0.25">
      <c r="A40" s="20">
        <v>13</v>
      </c>
      <c r="B40" s="2" t="s">
        <v>41</v>
      </c>
      <c r="C40" s="2" t="s">
        <v>52</v>
      </c>
      <c r="D40" s="3" t="s">
        <v>61</v>
      </c>
      <c r="E40" s="4">
        <v>1</v>
      </c>
      <c r="F40" s="4">
        <v>0</v>
      </c>
      <c r="G40" s="4">
        <v>0</v>
      </c>
      <c r="H40" s="4">
        <v>0</v>
      </c>
      <c r="I40" s="4">
        <v>20</v>
      </c>
      <c r="J40" s="4">
        <v>0</v>
      </c>
      <c r="K40" s="11">
        <f t="shared" si="2"/>
        <v>20</v>
      </c>
      <c r="L40" s="4">
        <v>13</v>
      </c>
      <c r="M40" s="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8">
        <f t="shared" si="3"/>
        <v>0</v>
      </c>
      <c r="Y40" s="4"/>
    </row>
    <row r="41" spans="1:25" x14ac:dyDescent="0.25">
      <c r="A41" s="20">
        <v>1</v>
      </c>
      <c r="B41" s="2" t="s">
        <v>6</v>
      </c>
      <c r="C41" s="2" t="s">
        <v>36</v>
      </c>
      <c r="D41" s="3" t="s">
        <v>53</v>
      </c>
      <c r="E41" s="4">
        <v>1</v>
      </c>
      <c r="F41" s="4">
        <v>5</v>
      </c>
      <c r="G41" s="4">
        <v>40</v>
      </c>
      <c r="H41" s="4">
        <v>25</v>
      </c>
      <c r="I41" s="4">
        <v>10</v>
      </c>
      <c r="J41" s="4">
        <v>0</v>
      </c>
      <c r="K41" s="11">
        <f t="shared" si="2"/>
        <v>80</v>
      </c>
      <c r="L41" s="4">
        <v>16</v>
      </c>
      <c r="M41" s="4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8">
        <f t="shared" si="3"/>
        <v>0</v>
      </c>
      <c r="Y41" s="4"/>
    </row>
    <row r="42" spans="1:25" hidden="1" x14ac:dyDescent="0.25">
      <c r="A42" s="20">
        <v>17</v>
      </c>
      <c r="B42" s="2" t="s">
        <v>47</v>
      </c>
      <c r="C42" s="2" t="s">
        <v>4</v>
      </c>
      <c r="D42" s="3" t="s">
        <v>59</v>
      </c>
      <c r="E42" s="4">
        <v>2</v>
      </c>
      <c r="F42" s="4">
        <v>30</v>
      </c>
      <c r="G42" s="4">
        <v>15</v>
      </c>
      <c r="H42" s="4">
        <v>0</v>
      </c>
      <c r="I42" s="4">
        <v>5</v>
      </c>
      <c r="J42" s="4">
        <v>0</v>
      </c>
      <c r="K42" s="11">
        <f t="shared" si="2"/>
        <v>50</v>
      </c>
      <c r="L42" s="4">
        <v>14</v>
      </c>
      <c r="M42" s="4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8">
        <f t="shared" si="3"/>
        <v>0</v>
      </c>
      <c r="Y42" s="4"/>
    </row>
    <row r="43" spans="1:25" hidden="1" x14ac:dyDescent="0.25">
      <c r="A43" s="20">
        <v>14</v>
      </c>
      <c r="B43" s="2" t="s">
        <v>48</v>
      </c>
      <c r="C43" s="2" t="s">
        <v>2</v>
      </c>
      <c r="D43" s="3" t="s">
        <v>61</v>
      </c>
      <c r="E43" s="4">
        <v>2</v>
      </c>
      <c r="F43" s="4">
        <v>0</v>
      </c>
      <c r="G43" s="4">
        <v>10</v>
      </c>
      <c r="H43" s="4">
        <v>10</v>
      </c>
      <c r="I43" s="4">
        <v>20</v>
      </c>
      <c r="J43" s="4">
        <v>20</v>
      </c>
      <c r="K43" s="11">
        <f t="shared" si="2"/>
        <v>60</v>
      </c>
      <c r="L43" s="4">
        <v>8</v>
      </c>
      <c r="M43" s="4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8">
        <f t="shared" si="3"/>
        <v>0</v>
      </c>
      <c r="Y43" s="4"/>
    </row>
    <row r="44" spans="1:25" hidden="1" x14ac:dyDescent="0.25">
      <c r="A44" s="20">
        <v>4</v>
      </c>
      <c r="B44" s="2" t="s">
        <v>57</v>
      </c>
      <c r="C44" s="2" t="s">
        <v>96</v>
      </c>
      <c r="D44" s="3" t="s">
        <v>61</v>
      </c>
      <c r="E44" s="4">
        <v>1</v>
      </c>
      <c r="F44" s="4">
        <v>40</v>
      </c>
      <c r="G44" s="4">
        <v>15</v>
      </c>
      <c r="H44" s="4">
        <v>30</v>
      </c>
      <c r="I44" s="4">
        <v>35</v>
      </c>
      <c r="J44" s="4">
        <v>20</v>
      </c>
      <c r="K44" s="11">
        <f t="shared" si="2"/>
        <v>140</v>
      </c>
      <c r="L44" s="4">
        <v>2</v>
      </c>
      <c r="M44" s="4">
        <v>2</v>
      </c>
      <c r="N44" s="15">
        <v>0</v>
      </c>
      <c r="O44" s="15">
        <v>20</v>
      </c>
      <c r="P44" s="15">
        <v>20</v>
      </c>
      <c r="Q44" s="15">
        <v>30</v>
      </c>
      <c r="R44" s="15">
        <v>20</v>
      </c>
      <c r="S44" s="15">
        <v>10</v>
      </c>
      <c r="T44" s="15">
        <v>0</v>
      </c>
      <c r="U44" s="15">
        <v>30</v>
      </c>
      <c r="V44" s="15">
        <v>20</v>
      </c>
      <c r="W44" s="15">
        <v>5</v>
      </c>
      <c r="X44" s="8">
        <f t="shared" si="3"/>
        <v>155</v>
      </c>
      <c r="Y44" s="4"/>
    </row>
    <row r="45" spans="1:25" hidden="1" x14ac:dyDescent="0.25">
      <c r="A45" s="20">
        <v>5</v>
      </c>
      <c r="B45" s="2" t="s">
        <v>9</v>
      </c>
      <c r="C45" s="2" t="s">
        <v>14</v>
      </c>
      <c r="D45" s="3" t="s">
        <v>59</v>
      </c>
      <c r="E45" s="4">
        <v>2</v>
      </c>
      <c r="F45" s="4">
        <v>5</v>
      </c>
      <c r="G45" s="4">
        <v>15</v>
      </c>
      <c r="H45" s="4">
        <v>10</v>
      </c>
      <c r="I45" s="4">
        <v>0</v>
      </c>
      <c r="J45" s="4">
        <v>0</v>
      </c>
      <c r="K45" s="11">
        <f t="shared" si="2"/>
        <v>30</v>
      </c>
      <c r="L45" s="4">
        <v>15</v>
      </c>
      <c r="M45" s="4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8">
        <f t="shared" si="3"/>
        <v>0</v>
      </c>
      <c r="Y45" s="4"/>
    </row>
    <row r="46" spans="1:25" hidden="1" x14ac:dyDescent="0.25">
      <c r="A46" s="20">
        <v>15</v>
      </c>
      <c r="B46" s="2" t="s">
        <v>7</v>
      </c>
      <c r="C46" s="2" t="s">
        <v>2</v>
      </c>
      <c r="D46" s="3" t="s">
        <v>61</v>
      </c>
      <c r="E46" s="4">
        <v>3</v>
      </c>
      <c r="F46" s="4">
        <v>0</v>
      </c>
      <c r="G46" s="4">
        <v>0</v>
      </c>
      <c r="H46" s="4">
        <v>0</v>
      </c>
      <c r="I46" s="4">
        <v>15</v>
      </c>
      <c r="J46" s="4">
        <v>0</v>
      </c>
      <c r="K46" s="11">
        <f t="shared" si="2"/>
        <v>15</v>
      </c>
      <c r="L46" s="4">
        <v>14</v>
      </c>
      <c r="M46" s="4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8">
        <f t="shared" si="3"/>
        <v>0</v>
      </c>
      <c r="Y46" s="4"/>
    </row>
    <row r="47" spans="1:25" x14ac:dyDescent="0.25">
      <c r="A47" s="20">
        <v>8</v>
      </c>
      <c r="B47" s="2" t="s">
        <v>58</v>
      </c>
      <c r="C47" s="2" t="s">
        <v>2</v>
      </c>
      <c r="D47" s="3" t="s">
        <v>53</v>
      </c>
      <c r="E47" s="4">
        <v>2</v>
      </c>
      <c r="F47" s="4">
        <v>0</v>
      </c>
      <c r="G47" s="4">
        <v>20</v>
      </c>
      <c r="H47" s="4">
        <v>10</v>
      </c>
      <c r="I47" s="4">
        <v>0</v>
      </c>
      <c r="J47" s="4">
        <v>0</v>
      </c>
      <c r="K47" s="11">
        <f t="shared" si="2"/>
        <v>30</v>
      </c>
      <c r="L47" s="4">
        <v>17</v>
      </c>
      <c r="M47" s="4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8">
        <f t="shared" si="3"/>
        <v>0</v>
      </c>
      <c r="Y47" s="4"/>
    </row>
    <row r="48" spans="1:25" hidden="1" x14ac:dyDescent="0.25">
      <c r="A48" s="20">
        <v>13</v>
      </c>
      <c r="B48" s="2" t="s">
        <v>7</v>
      </c>
      <c r="C48" s="2" t="s">
        <v>2</v>
      </c>
      <c r="D48" s="3" t="s">
        <v>59</v>
      </c>
      <c r="E48" s="4">
        <v>1</v>
      </c>
      <c r="F48" s="4">
        <v>0</v>
      </c>
      <c r="G48" s="4">
        <v>0</v>
      </c>
      <c r="H48" s="4">
        <v>0</v>
      </c>
      <c r="I48" s="4">
        <v>15</v>
      </c>
      <c r="J48" s="4">
        <v>15</v>
      </c>
      <c r="K48" s="11">
        <f t="shared" si="2"/>
        <v>30</v>
      </c>
      <c r="L48" s="4">
        <v>16</v>
      </c>
      <c r="M48" s="4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8">
        <f t="shared" si="3"/>
        <v>0</v>
      </c>
      <c r="Y48" s="4"/>
    </row>
    <row r="49" spans="1:25" x14ac:dyDescent="0.25">
      <c r="A49" s="20">
        <v>4</v>
      </c>
      <c r="B49" s="2" t="s">
        <v>11</v>
      </c>
      <c r="C49" s="2" t="s">
        <v>2</v>
      </c>
      <c r="D49" s="3" t="s">
        <v>53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11">
        <f t="shared" si="2"/>
        <v>0</v>
      </c>
      <c r="L49" s="4">
        <v>18</v>
      </c>
      <c r="M49" s="4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8">
        <f t="shared" si="3"/>
        <v>0</v>
      </c>
      <c r="Y49" s="4"/>
    </row>
    <row r="50" spans="1:25" hidden="1" x14ac:dyDescent="0.25">
      <c r="A50" s="20">
        <v>7</v>
      </c>
      <c r="B50" s="2" t="s">
        <v>11</v>
      </c>
      <c r="C50" s="2" t="s">
        <v>2</v>
      </c>
      <c r="D50" s="3" t="s">
        <v>59</v>
      </c>
      <c r="E50" s="4">
        <v>1</v>
      </c>
      <c r="F50" s="4">
        <v>0</v>
      </c>
      <c r="G50" s="4">
        <v>10</v>
      </c>
      <c r="H50" s="4">
        <v>0</v>
      </c>
      <c r="I50" s="4">
        <v>0</v>
      </c>
      <c r="J50" s="4">
        <v>0</v>
      </c>
      <c r="K50" s="11">
        <f t="shared" si="2"/>
        <v>10</v>
      </c>
      <c r="L50" s="4">
        <v>17</v>
      </c>
      <c r="M50" s="4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8">
        <f t="shared" si="3"/>
        <v>0</v>
      </c>
      <c r="Y50" s="4"/>
    </row>
    <row r="51" spans="1:25" hidden="1" x14ac:dyDescent="0.25">
      <c r="A51" s="20">
        <v>8</v>
      </c>
      <c r="B51" s="2" t="s">
        <v>46</v>
      </c>
      <c r="C51" s="2" t="s">
        <v>51</v>
      </c>
      <c r="D51" s="3" t="s">
        <v>61</v>
      </c>
      <c r="E51" s="4">
        <v>2</v>
      </c>
      <c r="F51" s="4">
        <v>0</v>
      </c>
      <c r="G51" s="4">
        <v>35</v>
      </c>
      <c r="H51" s="4">
        <v>35</v>
      </c>
      <c r="I51" s="4">
        <v>25</v>
      </c>
      <c r="J51" s="4">
        <v>20</v>
      </c>
      <c r="K51" s="11">
        <f t="shared" si="2"/>
        <v>115</v>
      </c>
      <c r="L51" s="4">
        <v>3</v>
      </c>
      <c r="M51" s="4">
        <v>1</v>
      </c>
      <c r="N51" s="15">
        <v>20</v>
      </c>
      <c r="O51" s="15">
        <v>20</v>
      </c>
      <c r="P51" s="15">
        <v>10</v>
      </c>
      <c r="Q51" s="15">
        <v>15</v>
      </c>
      <c r="R51" s="15">
        <v>15</v>
      </c>
      <c r="S51" s="15">
        <v>30</v>
      </c>
      <c r="T51" s="15">
        <v>25</v>
      </c>
      <c r="U51" s="15">
        <v>0</v>
      </c>
      <c r="V51" s="15">
        <v>15</v>
      </c>
      <c r="W51" s="15">
        <v>0</v>
      </c>
      <c r="X51" s="8">
        <f t="shared" si="3"/>
        <v>150</v>
      </c>
      <c r="Y51" s="4"/>
    </row>
    <row r="52" spans="1:25" hidden="1" x14ac:dyDescent="0.25">
      <c r="A52" s="20">
        <v>11</v>
      </c>
      <c r="B52" s="2" t="s">
        <v>58</v>
      </c>
      <c r="C52" s="2" t="s">
        <v>2</v>
      </c>
      <c r="D52" s="3" t="s">
        <v>59</v>
      </c>
      <c r="E52" s="4">
        <v>2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11">
        <f t="shared" si="2"/>
        <v>0</v>
      </c>
      <c r="L52" s="4">
        <v>18</v>
      </c>
      <c r="M52" s="4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8">
        <f t="shared" si="3"/>
        <v>0</v>
      </c>
      <c r="Y52" s="4"/>
    </row>
  </sheetData>
  <autoFilter ref="A1:Y52">
    <filterColumn colId="3">
      <filters>
        <filter val="5 метров"/>
      </filters>
    </filterColumn>
    <sortState ref="A2:Y52">
      <sortCondition descending="1" ref="X1:X52"/>
    </sortState>
  </autoFilter>
  <dataConsolidate/>
  <dataValidations xWindow="1056" yWindow="556" count="9">
    <dataValidation allowBlank="1" showInputMessage="1" showErrorMessage="1" promptTitle="Выбираются победители" prompt="1. После сортировки по&quot;Сумма финал&quot;, места расставляются по порядку. _x000a_2. Сортируются призеры, нажатием стрелки в ячейке Х1 и простановкой галочек только на 1,2,3._x000a_3. ОБЩИЙ ИТОГ, для заполнения дипломов получается нажатием &quot;1&quot; слева вверху над ячейкой А1. " sqref="Y1:Y1048576"/>
    <dataValidation allowBlank="1" showInputMessage="1" showErrorMessage="1" promptTitle="Распределяются стенды" prompt="для финалистов._x000a__x000a_По столбцу &quot;Место отбор.&quot;, последний стенд - первое место, предпоследний - второе место и далее, в обратном порядке." sqref="M1:M1048576"/>
    <dataValidation allowBlank="1" showInputMessage="1" showErrorMessage="1" promptTitle="Вводится № стенда " prompt="_x000a_Проставляется вручную" sqref="E1:E1048576"/>
    <dataValidation allowBlank="1" showInputMessage="1" showErrorMessage="1" promptTitle="Выбираются финалисты" prompt="_x000a_После сортировки столбца &quot;Сумма отбор.&quot;, места распределяются по порядку. _x000a__x000a_При одинаковых суммах, сравниваются предыдущие серии._x000a_" sqref="L1:L1048576"/>
    <dataValidation allowBlank="1" showInputMessage="1" showErrorMessage="1" promptTitle="Вводится дистанция" prompt="или дисциплина._x000a__x000a_Форма протокола на 1 дистанцию, формируется нажатием стрелки в правом нижнем углу ячейки С1, с поставлением  галочки на нужной дистанции." sqref="D1:D1048576"/>
    <dataValidation allowBlank="1" showInputMessage="1" showErrorMessage="1" promptTitle="Выполни сортировку !!!" prompt="_x000a_После финальных серий, столбец сортируется от большего значения к меньшему для определения победителей._x000a_При одинаковых суммах, сравниваются предыдущие серии._x000a__x000a_Проверь формулы!!!" sqref="X1:X1048576"/>
    <dataValidation allowBlank="1" showInputMessage="1" showErrorMessage="1" promptTitle="1. Выполни сортировку!!!" prompt="_x000a_После отборочных серий, столбец сортируется от большего значения к меньшему для определения финалистов._x000a__x000a_Проверь формулы!!!_x000a_" sqref="K1:K1048576"/>
    <dataValidation allowBlank="1" showInputMessage="1" showErrorMessage="1" promptTitle="См.лист &quot;Список&quot;" prompt="_x000a_Данные заполняются в листе &quot;Список&quot;, столбец &quot;В&quot;" sqref="C1:C1048576"/>
    <dataValidation allowBlank="1" showInputMessage="1" showErrorMessage="1" promptTitle="Результаты серий" prompt="_x000a_Суммируются результаты каждого ножа, оставшегося в мишени, после завершения серии" sqref="N1:W1048576 F1:J1048576"/>
  </dataValidations>
  <printOptions horizontalCentered="1"/>
  <pageMargins left="0.23622047244094491" right="0.23622047244094491" top="0.98425196850393704" bottom="0.74803149606299213" header="0.31496062992125984" footer="0.31496062992125984"/>
  <pageSetup paperSize="9" scale="67" fitToHeight="0" orientation="landscape" r:id="rId1"/>
  <headerFooter>
    <oddHeader>&amp;L&amp;14Дата: __________________&amp;C&amp;"-,полужирный"&amp;16ПРОТОКОЛ &amp;"-,обычный"&amp;11
соревнований по спортивному метанию ножа &amp;R&amp;14г. Самара</oddHeader>
    <oddFooter>&amp;LСудья соревнований: _______________________________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xWindow="1056" yWindow="556" count="1">
        <x14:dataValidation type="list" allowBlank="1" showInputMessage="1" showErrorMessage="1" errorTitle="Ошибка заполнения" error="Возможно, необходимо дополнить список. _x000a_Добавьте Фамилию Имя и Клуб в последнюю строку на листе &quot;Список&quot; (см.левый нижний угол экрана)  и отсортируйте столбец &quot;А&quot; от &quot;А&quot; до &quot;Я&quot;._x000a__x000a_Затем, повторите попытку." promptTitle="Фамилия Имя" prompt="_x000a_Правильно написано?_x000a_Также, выбирается из &quot;Списка&quot;, нажатием стрелки справа от ячейки. _x000a__x000a_При возникновении ошибки, см.инструкцию по ошибке_x000a_">
          <x14:formula1>
            <xm:f>#REF!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workbookViewId="0">
      <pane ySplit="1" topLeftCell="A2" activePane="bottomLeft" state="frozen"/>
      <selection pane="bottomLeft" activeCell="A8" sqref="A8:XFD8"/>
    </sheetView>
  </sheetViews>
  <sheetFormatPr defaultRowHeight="15.75" outlineLevelCol="1" x14ac:dyDescent="0.25"/>
  <cols>
    <col min="1" max="1" width="3.5703125" style="1" bestFit="1" customWidth="1"/>
    <col min="2" max="2" width="26" style="5" customWidth="1"/>
    <col min="3" max="3" width="19.7109375" style="5" hidden="1" customWidth="1"/>
    <col min="4" max="4" width="13" style="6" customWidth="1"/>
    <col min="5" max="5" width="7.5703125" style="7" hidden="1" customWidth="1" outlineLevel="1"/>
    <col min="6" max="10" width="8.42578125" style="1" hidden="1" customWidth="1" outlineLevel="1"/>
    <col min="11" max="11" width="8" style="1" customWidth="1" collapsed="1"/>
    <col min="12" max="12" width="7.85546875" style="1" customWidth="1"/>
    <col min="13" max="13" width="7.28515625" style="7" customWidth="1" outlineLevel="1"/>
    <col min="14" max="23" width="6.28515625" style="1" customWidth="1" outlineLevel="1"/>
    <col min="24" max="24" width="9.42578125" style="1" customWidth="1"/>
    <col min="25" max="25" width="8.140625" style="1" customWidth="1"/>
    <col min="26" max="16384" width="9.140625" style="1"/>
  </cols>
  <sheetData>
    <row r="1" spans="1:26" s="10" customFormat="1" ht="48" customHeight="1" x14ac:dyDescent="0.25">
      <c r="A1" s="9" t="s">
        <v>60</v>
      </c>
      <c r="B1" s="13" t="s">
        <v>15</v>
      </c>
      <c r="C1" s="9" t="s">
        <v>0</v>
      </c>
      <c r="D1" s="13" t="s">
        <v>12</v>
      </c>
      <c r="E1" s="17" t="s">
        <v>13</v>
      </c>
      <c r="F1" s="14" t="s">
        <v>16</v>
      </c>
      <c r="G1" s="14" t="s">
        <v>17</v>
      </c>
      <c r="H1" s="14" t="s">
        <v>18</v>
      </c>
      <c r="I1" s="14" t="s">
        <v>19</v>
      </c>
      <c r="J1" s="14" t="s">
        <v>20</v>
      </c>
      <c r="K1" s="18" t="s">
        <v>34</v>
      </c>
      <c r="L1" s="12" t="s">
        <v>31</v>
      </c>
      <c r="M1" s="17" t="s">
        <v>13</v>
      </c>
      <c r="N1" s="14" t="s">
        <v>21</v>
      </c>
      <c r="O1" s="14" t="s">
        <v>22</v>
      </c>
      <c r="P1" s="14" t="s">
        <v>23</v>
      </c>
      <c r="Q1" s="14" t="s">
        <v>24</v>
      </c>
      <c r="R1" s="14" t="s">
        <v>25</v>
      </c>
      <c r="S1" s="14" t="s">
        <v>26</v>
      </c>
      <c r="T1" s="14" t="s">
        <v>27</v>
      </c>
      <c r="U1" s="14" t="s">
        <v>28</v>
      </c>
      <c r="V1" s="14" t="s">
        <v>29</v>
      </c>
      <c r="W1" s="14" t="s">
        <v>30</v>
      </c>
      <c r="X1" s="19" t="s">
        <v>33</v>
      </c>
      <c r="Y1" s="12" t="s">
        <v>32</v>
      </c>
    </row>
    <row r="2" spans="1:26" x14ac:dyDescent="0.25">
      <c r="A2" s="28">
        <v>1</v>
      </c>
      <c r="B2" s="29" t="s">
        <v>46</v>
      </c>
      <c r="C2" s="29" t="e">
        <f>IF(VLOOKUP('Муж-Абсол'!#REF!,#REF!,2,TRUE)="","",VLOOKUP('Муж-Абсол'!#REF!,#REF!,2,TRUE))</f>
        <v>#REF!</v>
      </c>
      <c r="D2" s="30" t="s">
        <v>53</v>
      </c>
      <c r="E2" s="4">
        <v>2</v>
      </c>
      <c r="F2" s="4"/>
      <c r="G2" s="4"/>
      <c r="H2" s="4"/>
      <c r="I2" s="4"/>
      <c r="J2" s="4"/>
      <c r="K2" s="31">
        <f t="shared" ref="K2:K7" si="0">SUM(F2:J2)</f>
        <v>0</v>
      </c>
      <c r="L2" s="32">
        <v>6</v>
      </c>
      <c r="M2" s="32">
        <v>1</v>
      </c>
      <c r="N2" s="32">
        <v>45</v>
      </c>
      <c r="O2" s="32">
        <v>40</v>
      </c>
      <c r="P2" s="32">
        <v>50</v>
      </c>
      <c r="Q2" s="32">
        <v>60</v>
      </c>
      <c r="R2" s="32">
        <v>55</v>
      </c>
      <c r="S2" s="32">
        <v>40</v>
      </c>
      <c r="T2" s="32">
        <v>35</v>
      </c>
      <c r="U2" s="32">
        <v>35</v>
      </c>
      <c r="V2" s="32">
        <v>35</v>
      </c>
      <c r="W2" s="32">
        <v>30</v>
      </c>
      <c r="X2" s="31">
        <f t="shared" ref="X2:X7" si="1">SUM(N2:W2)</f>
        <v>425</v>
      </c>
      <c r="Y2" s="32"/>
      <c r="Z2" s="1">
        <f t="shared" ref="Z2:Z7" si="2">X2+X8+X14</f>
        <v>890</v>
      </c>
    </row>
    <row r="3" spans="1:26" x14ac:dyDescent="0.25">
      <c r="A3" s="28">
        <v>2</v>
      </c>
      <c r="B3" s="29" t="s">
        <v>57</v>
      </c>
      <c r="C3" s="29" t="e">
        <f>IF(VLOOKUP('Муж-Абсол'!#REF!,#REF!,2,TRUE)="","",VLOOKUP('Муж-Абсол'!#REF!,#REF!,2,TRUE))</f>
        <v>#REF!</v>
      </c>
      <c r="D3" s="30" t="s">
        <v>53</v>
      </c>
      <c r="E3" s="4">
        <v>1</v>
      </c>
      <c r="F3" s="4"/>
      <c r="G3" s="4"/>
      <c r="H3" s="4"/>
      <c r="I3" s="4"/>
      <c r="J3" s="4"/>
      <c r="K3" s="31">
        <f t="shared" si="0"/>
        <v>0</v>
      </c>
      <c r="L3" s="32">
        <v>5</v>
      </c>
      <c r="M3" s="32">
        <v>2</v>
      </c>
      <c r="N3" s="32">
        <v>50</v>
      </c>
      <c r="O3" s="32">
        <v>45</v>
      </c>
      <c r="P3" s="32">
        <v>40</v>
      </c>
      <c r="Q3" s="32">
        <v>55</v>
      </c>
      <c r="R3" s="32">
        <v>30</v>
      </c>
      <c r="S3" s="32">
        <v>40</v>
      </c>
      <c r="T3" s="32">
        <v>50</v>
      </c>
      <c r="U3" s="32">
        <v>50</v>
      </c>
      <c r="V3" s="32">
        <v>60</v>
      </c>
      <c r="W3" s="32">
        <v>60</v>
      </c>
      <c r="X3" s="31">
        <f t="shared" si="1"/>
        <v>480</v>
      </c>
      <c r="Y3" s="32"/>
      <c r="Z3" s="1">
        <f t="shared" si="2"/>
        <v>970</v>
      </c>
    </row>
    <row r="4" spans="1:26" x14ac:dyDescent="0.25">
      <c r="A4" s="28">
        <v>3</v>
      </c>
      <c r="B4" s="29" t="s">
        <v>38</v>
      </c>
      <c r="C4" s="29" t="e">
        <f>IF(VLOOKUP('Муж-Абсол'!B6,#REF!,2,TRUE)="","",VLOOKUP('Муж-Абсол'!B6,#REF!,2,TRUE))</f>
        <v>#REF!</v>
      </c>
      <c r="D4" s="30" t="s">
        <v>53</v>
      </c>
      <c r="E4" s="4">
        <v>1</v>
      </c>
      <c r="F4" s="4"/>
      <c r="G4" s="4"/>
      <c r="H4" s="4"/>
      <c r="I4" s="4"/>
      <c r="J4" s="4"/>
      <c r="K4" s="31">
        <f t="shared" si="0"/>
        <v>0</v>
      </c>
      <c r="L4" s="32">
        <v>4</v>
      </c>
      <c r="M4" s="32">
        <v>3</v>
      </c>
      <c r="N4" s="32">
        <v>55</v>
      </c>
      <c r="O4" s="32">
        <v>50</v>
      </c>
      <c r="P4" s="32">
        <v>50</v>
      </c>
      <c r="Q4" s="32">
        <v>25</v>
      </c>
      <c r="R4" s="32">
        <v>50</v>
      </c>
      <c r="S4" s="32">
        <v>60</v>
      </c>
      <c r="T4" s="32">
        <v>35</v>
      </c>
      <c r="U4" s="32">
        <v>40</v>
      </c>
      <c r="V4" s="32">
        <v>15</v>
      </c>
      <c r="W4" s="32">
        <v>35</v>
      </c>
      <c r="X4" s="31">
        <f t="shared" si="1"/>
        <v>415</v>
      </c>
      <c r="Y4" s="32"/>
      <c r="Z4" s="1">
        <f t="shared" si="2"/>
        <v>900</v>
      </c>
    </row>
    <row r="5" spans="1:26" x14ac:dyDescent="0.25">
      <c r="A5" s="28">
        <v>4</v>
      </c>
      <c r="B5" s="29" t="s">
        <v>39</v>
      </c>
      <c r="C5" s="29" t="e">
        <f>IF(VLOOKUP('Муж-Абсол'!#REF!,#REF!,2,TRUE)="","",VLOOKUP('Муж-Абсол'!#REF!,#REF!,2,TRUE))</f>
        <v>#REF!</v>
      </c>
      <c r="D5" s="30" t="s">
        <v>53</v>
      </c>
      <c r="E5" s="4">
        <v>3</v>
      </c>
      <c r="F5" s="4"/>
      <c r="G5" s="4"/>
      <c r="H5" s="4"/>
      <c r="I5" s="4"/>
      <c r="J5" s="4"/>
      <c r="K5" s="31">
        <f t="shared" si="0"/>
        <v>0</v>
      </c>
      <c r="L5" s="32">
        <v>3</v>
      </c>
      <c r="M5" s="32">
        <v>1</v>
      </c>
      <c r="N5" s="32">
        <v>50</v>
      </c>
      <c r="O5" s="32">
        <v>60</v>
      </c>
      <c r="P5" s="32">
        <v>55</v>
      </c>
      <c r="Q5" s="32">
        <v>60</v>
      </c>
      <c r="R5" s="32">
        <v>45</v>
      </c>
      <c r="S5" s="32">
        <v>45</v>
      </c>
      <c r="T5" s="32">
        <v>60</v>
      </c>
      <c r="U5" s="32">
        <v>50</v>
      </c>
      <c r="V5" s="32">
        <v>55</v>
      </c>
      <c r="W5" s="32">
        <v>50</v>
      </c>
      <c r="X5" s="31">
        <f t="shared" si="1"/>
        <v>530</v>
      </c>
      <c r="Y5" s="32">
        <v>2</v>
      </c>
      <c r="Z5" s="1">
        <f t="shared" si="2"/>
        <v>1260</v>
      </c>
    </row>
    <row r="6" spans="1:26" x14ac:dyDescent="0.25">
      <c r="A6" s="28">
        <v>5</v>
      </c>
      <c r="B6" s="29" t="s">
        <v>40</v>
      </c>
      <c r="C6" s="29" t="e">
        <f>IF(VLOOKUP('Муж-Абсол'!#REF!,#REF!,2,TRUE)="","",VLOOKUP('Муж-Абсол'!#REF!,#REF!,2,TRUE))</f>
        <v>#REF!</v>
      </c>
      <c r="D6" s="30" t="s">
        <v>53</v>
      </c>
      <c r="E6" s="4">
        <v>3</v>
      </c>
      <c r="F6" s="4"/>
      <c r="G6" s="4"/>
      <c r="H6" s="4"/>
      <c r="I6" s="4"/>
      <c r="J6" s="4"/>
      <c r="K6" s="31">
        <f t="shared" si="0"/>
        <v>0</v>
      </c>
      <c r="L6" s="32">
        <v>2</v>
      </c>
      <c r="M6" s="32">
        <v>2</v>
      </c>
      <c r="N6" s="32">
        <v>60</v>
      </c>
      <c r="O6" s="32">
        <v>50</v>
      </c>
      <c r="P6" s="32">
        <v>45</v>
      </c>
      <c r="Q6" s="32">
        <v>55</v>
      </c>
      <c r="R6" s="32">
        <v>35</v>
      </c>
      <c r="S6" s="32">
        <v>35</v>
      </c>
      <c r="T6" s="32">
        <v>55</v>
      </c>
      <c r="U6" s="32">
        <v>50</v>
      </c>
      <c r="V6" s="32">
        <v>40</v>
      </c>
      <c r="W6" s="32">
        <v>50</v>
      </c>
      <c r="X6" s="31">
        <f t="shared" si="1"/>
        <v>475</v>
      </c>
      <c r="Y6" s="32">
        <v>3</v>
      </c>
      <c r="Z6" s="1">
        <f t="shared" si="2"/>
        <v>1040</v>
      </c>
    </row>
    <row r="7" spans="1:26" x14ac:dyDescent="0.25">
      <c r="A7" s="28">
        <v>6</v>
      </c>
      <c r="B7" s="29" t="s">
        <v>1</v>
      </c>
      <c r="C7" s="29" t="e">
        <f>IF(VLOOKUP('Муж-Абсол'!#REF!,#REF!,2,TRUE)="","",VLOOKUP('Муж-Абсол'!#REF!,#REF!,2,TRUE))</f>
        <v>#REF!</v>
      </c>
      <c r="D7" s="30" t="s">
        <v>53</v>
      </c>
      <c r="E7" s="4">
        <v>2</v>
      </c>
      <c r="F7" s="4"/>
      <c r="G7" s="4"/>
      <c r="H7" s="4"/>
      <c r="I7" s="4"/>
      <c r="J7" s="4"/>
      <c r="K7" s="31">
        <f t="shared" si="0"/>
        <v>0</v>
      </c>
      <c r="L7" s="32">
        <v>1</v>
      </c>
      <c r="M7" s="32">
        <v>3</v>
      </c>
      <c r="N7" s="32">
        <v>60</v>
      </c>
      <c r="O7" s="32">
        <v>45</v>
      </c>
      <c r="P7" s="32">
        <v>50</v>
      </c>
      <c r="Q7" s="32">
        <v>50</v>
      </c>
      <c r="R7" s="32">
        <v>45</v>
      </c>
      <c r="S7" s="32">
        <v>30</v>
      </c>
      <c r="T7" s="32">
        <v>60</v>
      </c>
      <c r="U7" s="32">
        <v>50</v>
      </c>
      <c r="V7" s="32">
        <v>50</v>
      </c>
      <c r="W7" s="32">
        <v>60</v>
      </c>
      <c r="X7" s="31">
        <f t="shared" si="1"/>
        <v>500</v>
      </c>
      <c r="Y7" s="32">
        <v>1</v>
      </c>
      <c r="Z7" s="1">
        <f t="shared" si="2"/>
        <v>1270</v>
      </c>
    </row>
    <row r="8" spans="1:26" x14ac:dyDescent="0.25">
      <c r="A8" s="23">
        <v>1</v>
      </c>
      <c r="B8" s="24" t="s">
        <v>46</v>
      </c>
      <c r="C8" s="24" t="e">
        <f>IF(VLOOKUP('Муж-Абсол'!B31,#REF!,2,TRUE)="","",VLOOKUP('Муж-Абсол'!B31,#REF!,2,TRUE))</f>
        <v>#REF!</v>
      </c>
      <c r="D8" s="25" t="s">
        <v>59</v>
      </c>
      <c r="E8" s="4">
        <v>2</v>
      </c>
      <c r="F8" s="4"/>
      <c r="G8" s="4"/>
      <c r="H8" s="4"/>
      <c r="I8" s="4"/>
      <c r="J8" s="4"/>
      <c r="K8" s="26">
        <f t="shared" ref="K8:K19" si="3">SUM(F8:J8)</f>
        <v>0</v>
      </c>
      <c r="L8" s="27">
        <v>6</v>
      </c>
      <c r="M8" s="27">
        <v>1</v>
      </c>
      <c r="N8" s="27">
        <v>15</v>
      </c>
      <c r="O8" s="27">
        <v>50</v>
      </c>
      <c r="P8" s="27">
        <v>35</v>
      </c>
      <c r="Q8" s="27">
        <v>40</v>
      </c>
      <c r="R8" s="27">
        <v>40</v>
      </c>
      <c r="S8" s="27">
        <v>10</v>
      </c>
      <c r="T8" s="27">
        <v>15</v>
      </c>
      <c r="U8" s="27">
        <v>15</v>
      </c>
      <c r="V8" s="27">
        <v>40</v>
      </c>
      <c r="W8" s="27">
        <v>20</v>
      </c>
      <c r="X8" s="26">
        <f t="shared" ref="X8:X19" si="4">SUM(N8:W8)</f>
        <v>280</v>
      </c>
      <c r="Y8" s="27"/>
    </row>
    <row r="9" spans="1:26" x14ac:dyDescent="0.25">
      <c r="A9" s="23">
        <v>2</v>
      </c>
      <c r="B9" s="24" t="s">
        <v>57</v>
      </c>
      <c r="C9" s="24" t="e">
        <f>IF(VLOOKUP('Муж-Абсол'!B25,#REF!,2,TRUE)="","",VLOOKUP('Муж-Абсол'!B25,#REF!,2,TRUE))</f>
        <v>#REF!</v>
      </c>
      <c r="D9" s="25" t="s">
        <v>59</v>
      </c>
      <c r="E9" s="4">
        <v>1</v>
      </c>
      <c r="F9" s="4"/>
      <c r="G9" s="4"/>
      <c r="H9" s="4"/>
      <c r="I9" s="4"/>
      <c r="J9" s="4"/>
      <c r="K9" s="26">
        <f t="shared" si="3"/>
        <v>0</v>
      </c>
      <c r="L9" s="27">
        <v>5</v>
      </c>
      <c r="M9" s="27">
        <v>2</v>
      </c>
      <c r="N9" s="27">
        <v>50</v>
      </c>
      <c r="O9" s="27">
        <v>25</v>
      </c>
      <c r="P9" s="27">
        <v>50</v>
      </c>
      <c r="Q9" s="27">
        <v>30</v>
      </c>
      <c r="R9" s="27">
        <v>45</v>
      </c>
      <c r="S9" s="27">
        <v>40</v>
      </c>
      <c r="T9" s="27">
        <v>15</v>
      </c>
      <c r="U9" s="27">
        <v>40</v>
      </c>
      <c r="V9" s="27">
        <v>0</v>
      </c>
      <c r="W9" s="27">
        <v>35</v>
      </c>
      <c r="X9" s="26">
        <f t="shared" si="4"/>
        <v>330</v>
      </c>
      <c r="Y9" s="27"/>
    </row>
    <row r="10" spans="1:26" x14ac:dyDescent="0.25">
      <c r="A10" s="23">
        <v>3</v>
      </c>
      <c r="B10" s="24" t="s">
        <v>38</v>
      </c>
      <c r="C10" s="24" t="e">
        <f>IF(VLOOKUP('Муж-Абсол'!B22,#REF!,2,TRUE)="","",VLOOKUP('Муж-Абсол'!B22,#REF!,2,TRUE))</f>
        <v>#REF!</v>
      </c>
      <c r="D10" s="25" t="s">
        <v>59</v>
      </c>
      <c r="E10" s="4">
        <v>1</v>
      </c>
      <c r="F10" s="4"/>
      <c r="G10" s="4"/>
      <c r="H10" s="4"/>
      <c r="I10" s="4"/>
      <c r="J10" s="4"/>
      <c r="K10" s="26">
        <f t="shared" si="3"/>
        <v>0</v>
      </c>
      <c r="L10" s="27">
        <v>4</v>
      </c>
      <c r="M10" s="27">
        <v>3</v>
      </c>
      <c r="N10" s="27">
        <v>10</v>
      </c>
      <c r="O10" s="27">
        <v>5</v>
      </c>
      <c r="P10" s="27">
        <v>50</v>
      </c>
      <c r="Q10" s="27">
        <v>25</v>
      </c>
      <c r="R10" s="27">
        <v>35</v>
      </c>
      <c r="S10" s="27">
        <v>20</v>
      </c>
      <c r="T10" s="27">
        <v>25</v>
      </c>
      <c r="U10" s="27">
        <v>45</v>
      </c>
      <c r="V10" s="27">
        <v>0</v>
      </c>
      <c r="W10" s="27">
        <v>35</v>
      </c>
      <c r="X10" s="26">
        <f t="shared" si="4"/>
        <v>250</v>
      </c>
      <c r="Y10" s="27"/>
    </row>
    <row r="11" spans="1:26" x14ac:dyDescent="0.25">
      <c r="A11" s="23">
        <v>4</v>
      </c>
      <c r="B11" s="24" t="s">
        <v>39</v>
      </c>
      <c r="C11" s="24" t="e">
        <f>IF(VLOOKUP('Муж-Абсол'!B17,#REF!,2,TRUE)="","",VLOOKUP('Муж-Абсол'!B17,#REF!,2,TRUE))</f>
        <v>#REF!</v>
      </c>
      <c r="D11" s="25" t="s">
        <v>59</v>
      </c>
      <c r="E11" s="4">
        <v>3</v>
      </c>
      <c r="F11" s="4"/>
      <c r="G11" s="4"/>
      <c r="H11" s="4"/>
      <c r="I11" s="4"/>
      <c r="J11" s="4"/>
      <c r="K11" s="26">
        <f t="shared" si="3"/>
        <v>0</v>
      </c>
      <c r="L11" s="27">
        <v>3</v>
      </c>
      <c r="M11" s="27">
        <v>1</v>
      </c>
      <c r="N11" s="27">
        <v>35</v>
      </c>
      <c r="O11" s="27">
        <v>55</v>
      </c>
      <c r="P11" s="27">
        <v>25</v>
      </c>
      <c r="Q11" s="27">
        <v>40</v>
      </c>
      <c r="R11" s="27">
        <v>40</v>
      </c>
      <c r="S11" s="27">
        <v>45</v>
      </c>
      <c r="T11" s="27">
        <v>50</v>
      </c>
      <c r="U11" s="27">
        <v>45</v>
      </c>
      <c r="V11" s="27">
        <v>30</v>
      </c>
      <c r="W11" s="27">
        <v>45</v>
      </c>
      <c r="X11" s="26">
        <f t="shared" si="4"/>
        <v>410</v>
      </c>
      <c r="Y11" s="27"/>
    </row>
    <row r="12" spans="1:26" x14ac:dyDescent="0.25">
      <c r="A12" s="23">
        <v>5</v>
      </c>
      <c r="B12" s="24" t="s">
        <v>40</v>
      </c>
      <c r="C12" s="24" t="e">
        <f>IF(VLOOKUP('Муж-Абсол'!B17,#REF!,2,TRUE)="","",VLOOKUP('Муж-Абсол'!B17,#REF!,2,TRUE))</f>
        <v>#REF!</v>
      </c>
      <c r="D12" s="25" t="s">
        <v>59</v>
      </c>
      <c r="E12" s="4">
        <v>3</v>
      </c>
      <c r="F12" s="4"/>
      <c r="G12" s="4"/>
      <c r="H12" s="4"/>
      <c r="I12" s="4"/>
      <c r="J12" s="4"/>
      <c r="K12" s="26">
        <f t="shared" si="3"/>
        <v>0</v>
      </c>
      <c r="L12" s="27">
        <v>2</v>
      </c>
      <c r="M12" s="27">
        <v>2</v>
      </c>
      <c r="N12" s="27">
        <v>50</v>
      </c>
      <c r="O12" s="27">
        <v>10</v>
      </c>
      <c r="P12" s="27">
        <v>10</v>
      </c>
      <c r="Q12" s="27">
        <v>45</v>
      </c>
      <c r="R12" s="27">
        <v>45</v>
      </c>
      <c r="S12" s="27">
        <v>40</v>
      </c>
      <c r="T12" s="27">
        <v>50</v>
      </c>
      <c r="U12" s="27">
        <v>30</v>
      </c>
      <c r="V12" s="27">
        <v>20</v>
      </c>
      <c r="W12" s="27">
        <v>40</v>
      </c>
      <c r="X12" s="26">
        <f t="shared" si="4"/>
        <v>340</v>
      </c>
      <c r="Y12" s="27"/>
    </row>
    <row r="13" spans="1:26" x14ac:dyDescent="0.25">
      <c r="A13" s="23">
        <v>6</v>
      </c>
      <c r="B13" s="24" t="s">
        <v>1</v>
      </c>
      <c r="C13" s="24" t="e">
        <f>IF(VLOOKUP('Муж-Абсол'!#REF!,#REF!,2,TRUE)="","",VLOOKUP('Муж-Абсол'!#REF!,#REF!,2,TRUE))</f>
        <v>#REF!</v>
      </c>
      <c r="D13" s="25" t="s">
        <v>59</v>
      </c>
      <c r="E13" s="4">
        <v>2</v>
      </c>
      <c r="F13" s="4"/>
      <c r="G13" s="4"/>
      <c r="H13" s="4"/>
      <c r="I13" s="4"/>
      <c r="J13" s="4"/>
      <c r="K13" s="26">
        <f t="shared" si="3"/>
        <v>0</v>
      </c>
      <c r="L13" s="27">
        <v>1</v>
      </c>
      <c r="M13" s="27">
        <v>3</v>
      </c>
      <c r="N13" s="27">
        <v>55</v>
      </c>
      <c r="O13" s="27">
        <v>60</v>
      </c>
      <c r="P13" s="27">
        <v>60</v>
      </c>
      <c r="Q13" s="27">
        <v>30</v>
      </c>
      <c r="R13" s="27">
        <v>50</v>
      </c>
      <c r="S13" s="27">
        <v>30</v>
      </c>
      <c r="T13" s="27">
        <v>35</v>
      </c>
      <c r="U13" s="27">
        <v>55</v>
      </c>
      <c r="V13" s="27">
        <v>40</v>
      </c>
      <c r="W13" s="27">
        <v>40</v>
      </c>
      <c r="X13" s="26">
        <f t="shared" si="4"/>
        <v>455</v>
      </c>
      <c r="Y13" s="27"/>
    </row>
    <row r="14" spans="1:26" x14ac:dyDescent="0.25">
      <c r="A14" s="33">
        <v>1</v>
      </c>
      <c r="B14" s="34" t="s">
        <v>46</v>
      </c>
      <c r="C14" s="34" t="e">
        <f>IF(VLOOKUP('Муж-Абсол'!B37,#REF!,2,TRUE)="","",VLOOKUP('Муж-Абсол'!B37,#REF!,2,TRUE))</f>
        <v>#REF!</v>
      </c>
      <c r="D14" s="35" t="s">
        <v>61</v>
      </c>
      <c r="E14" s="4">
        <v>2</v>
      </c>
      <c r="F14" s="4"/>
      <c r="G14" s="4"/>
      <c r="H14" s="4"/>
      <c r="I14" s="4"/>
      <c r="J14" s="4"/>
      <c r="K14" s="36">
        <f t="shared" si="3"/>
        <v>0</v>
      </c>
      <c r="L14" s="37">
        <v>6</v>
      </c>
      <c r="M14" s="37">
        <v>1</v>
      </c>
      <c r="N14" s="37">
        <v>35</v>
      </c>
      <c r="O14" s="37">
        <v>40</v>
      </c>
      <c r="P14" s="37">
        <v>0</v>
      </c>
      <c r="Q14" s="37">
        <v>25</v>
      </c>
      <c r="R14" s="37">
        <v>10</v>
      </c>
      <c r="S14" s="37">
        <v>35</v>
      </c>
      <c r="T14" s="37">
        <v>5</v>
      </c>
      <c r="U14" s="37">
        <v>5</v>
      </c>
      <c r="V14" s="37">
        <v>20</v>
      </c>
      <c r="W14" s="37">
        <v>10</v>
      </c>
      <c r="X14" s="36">
        <f t="shared" si="4"/>
        <v>185</v>
      </c>
      <c r="Y14" s="37"/>
    </row>
    <row r="15" spans="1:26" x14ac:dyDescent="0.25">
      <c r="A15" s="33">
        <v>2</v>
      </c>
      <c r="B15" s="34" t="s">
        <v>57</v>
      </c>
      <c r="C15" s="34" t="e">
        <f>IF(VLOOKUP('Муж-Абсол'!B31,#REF!,2,TRUE)="","",VLOOKUP('Муж-Абсол'!B31,#REF!,2,TRUE))</f>
        <v>#REF!</v>
      </c>
      <c r="D15" s="35" t="s">
        <v>61</v>
      </c>
      <c r="E15" s="4">
        <v>1</v>
      </c>
      <c r="F15" s="4"/>
      <c r="G15" s="4"/>
      <c r="H15" s="4"/>
      <c r="I15" s="4"/>
      <c r="J15" s="4"/>
      <c r="K15" s="36">
        <f t="shared" si="3"/>
        <v>0</v>
      </c>
      <c r="L15" s="37">
        <v>5</v>
      </c>
      <c r="M15" s="37">
        <v>2</v>
      </c>
      <c r="N15" s="37">
        <v>20</v>
      </c>
      <c r="O15" s="37">
        <v>15</v>
      </c>
      <c r="P15" s="37">
        <v>0</v>
      </c>
      <c r="Q15" s="37">
        <v>25</v>
      </c>
      <c r="R15" s="37">
        <v>25</v>
      </c>
      <c r="S15" s="37">
        <v>20</v>
      </c>
      <c r="T15" s="37">
        <v>5</v>
      </c>
      <c r="U15" s="37">
        <v>10</v>
      </c>
      <c r="V15" s="37">
        <v>20</v>
      </c>
      <c r="W15" s="37">
        <v>20</v>
      </c>
      <c r="X15" s="36">
        <f t="shared" si="4"/>
        <v>160</v>
      </c>
      <c r="Y15" s="37"/>
    </row>
    <row r="16" spans="1:26" x14ac:dyDescent="0.25">
      <c r="A16" s="33">
        <v>3</v>
      </c>
      <c r="B16" s="34" t="s">
        <v>38</v>
      </c>
      <c r="C16" s="34" t="e">
        <f>IF(VLOOKUP('Муж-Абсол'!B28,#REF!,2,TRUE)="","",VLOOKUP('Муж-Абсол'!B28,#REF!,2,TRUE))</f>
        <v>#REF!</v>
      </c>
      <c r="D16" s="35" t="s">
        <v>61</v>
      </c>
      <c r="E16" s="4">
        <v>1</v>
      </c>
      <c r="F16" s="4"/>
      <c r="G16" s="4"/>
      <c r="H16" s="4"/>
      <c r="I16" s="4"/>
      <c r="J16" s="4"/>
      <c r="K16" s="36">
        <f t="shared" si="3"/>
        <v>0</v>
      </c>
      <c r="L16" s="37">
        <v>4</v>
      </c>
      <c r="M16" s="37">
        <v>3</v>
      </c>
      <c r="N16" s="37">
        <v>40</v>
      </c>
      <c r="O16" s="37">
        <v>25</v>
      </c>
      <c r="P16" s="37">
        <v>25</v>
      </c>
      <c r="Q16" s="37">
        <v>10</v>
      </c>
      <c r="R16" s="37">
        <v>25</v>
      </c>
      <c r="S16" s="37">
        <v>20</v>
      </c>
      <c r="T16" s="37">
        <v>0</v>
      </c>
      <c r="U16" s="37">
        <v>20</v>
      </c>
      <c r="V16" s="37">
        <v>45</v>
      </c>
      <c r="W16" s="37">
        <v>25</v>
      </c>
      <c r="X16" s="36">
        <f t="shared" si="4"/>
        <v>235</v>
      </c>
      <c r="Y16" s="37"/>
    </row>
    <row r="17" spans="1:25" x14ac:dyDescent="0.25">
      <c r="A17" s="33">
        <v>4</v>
      </c>
      <c r="B17" s="34" t="s">
        <v>39</v>
      </c>
      <c r="C17" s="34" t="e">
        <f>IF(VLOOKUP('Муж-Абсол'!B23,#REF!,2,TRUE)="","",VLOOKUP('Муж-Абсол'!B23,#REF!,2,TRUE))</f>
        <v>#REF!</v>
      </c>
      <c r="D17" s="35" t="s">
        <v>61</v>
      </c>
      <c r="E17" s="4">
        <v>3</v>
      </c>
      <c r="F17" s="4"/>
      <c r="G17" s="4"/>
      <c r="H17" s="4"/>
      <c r="I17" s="4"/>
      <c r="J17" s="4"/>
      <c r="K17" s="36">
        <f t="shared" si="3"/>
        <v>0</v>
      </c>
      <c r="L17" s="37">
        <v>3</v>
      </c>
      <c r="M17" s="37">
        <v>1</v>
      </c>
      <c r="N17" s="37">
        <v>35</v>
      </c>
      <c r="O17" s="37">
        <v>55</v>
      </c>
      <c r="P17" s="37">
        <v>25</v>
      </c>
      <c r="Q17" s="37">
        <v>35</v>
      </c>
      <c r="R17" s="37">
        <v>15</v>
      </c>
      <c r="S17" s="37">
        <v>35</v>
      </c>
      <c r="T17" s="37">
        <v>30</v>
      </c>
      <c r="U17" s="37">
        <v>30</v>
      </c>
      <c r="V17" s="37">
        <v>40</v>
      </c>
      <c r="W17" s="37">
        <v>20</v>
      </c>
      <c r="X17" s="36">
        <f t="shared" si="4"/>
        <v>320</v>
      </c>
      <c r="Y17" s="37"/>
    </row>
    <row r="18" spans="1:25" x14ac:dyDescent="0.25">
      <c r="A18" s="33">
        <v>5</v>
      </c>
      <c r="B18" s="34" t="s">
        <v>40</v>
      </c>
      <c r="C18" s="34" t="e">
        <f>IF(VLOOKUP('Муж-Абсол'!B23,#REF!,2,TRUE)="","",VLOOKUP('Муж-Абсол'!B23,#REF!,2,TRUE))</f>
        <v>#REF!</v>
      </c>
      <c r="D18" s="35" t="s">
        <v>61</v>
      </c>
      <c r="E18" s="4">
        <v>3</v>
      </c>
      <c r="F18" s="4"/>
      <c r="G18" s="4"/>
      <c r="H18" s="4"/>
      <c r="I18" s="4"/>
      <c r="J18" s="4"/>
      <c r="K18" s="36">
        <f t="shared" si="3"/>
        <v>0</v>
      </c>
      <c r="L18" s="37">
        <v>2</v>
      </c>
      <c r="M18" s="37">
        <v>2</v>
      </c>
      <c r="N18" s="37">
        <v>30</v>
      </c>
      <c r="O18" s="37">
        <v>35</v>
      </c>
      <c r="P18" s="37">
        <v>35</v>
      </c>
      <c r="Q18" s="37">
        <v>25</v>
      </c>
      <c r="R18" s="37">
        <v>25</v>
      </c>
      <c r="S18" s="37">
        <v>25</v>
      </c>
      <c r="T18" s="37">
        <v>10</v>
      </c>
      <c r="U18" s="37">
        <v>10</v>
      </c>
      <c r="V18" s="37">
        <v>15</v>
      </c>
      <c r="W18" s="37">
        <v>15</v>
      </c>
      <c r="X18" s="36">
        <f t="shared" si="4"/>
        <v>225</v>
      </c>
      <c r="Y18" s="37"/>
    </row>
    <row r="19" spans="1:25" x14ac:dyDescent="0.25">
      <c r="A19" s="33">
        <v>6</v>
      </c>
      <c r="B19" s="34" t="s">
        <v>1</v>
      </c>
      <c r="C19" s="34" t="e">
        <f>IF(VLOOKUP('Муж-Абсол'!B10,#REF!,2,TRUE)="","",VLOOKUP('Муж-Абсол'!B10,#REF!,2,TRUE))</f>
        <v>#REF!</v>
      </c>
      <c r="D19" s="35" t="s">
        <v>61</v>
      </c>
      <c r="E19" s="4">
        <v>2</v>
      </c>
      <c r="F19" s="4"/>
      <c r="G19" s="4"/>
      <c r="H19" s="4"/>
      <c r="I19" s="4"/>
      <c r="J19" s="4"/>
      <c r="K19" s="36">
        <f t="shared" si="3"/>
        <v>0</v>
      </c>
      <c r="L19" s="37">
        <v>1</v>
      </c>
      <c r="M19" s="37">
        <v>3</v>
      </c>
      <c r="N19" s="37">
        <v>25</v>
      </c>
      <c r="O19" s="37">
        <v>40</v>
      </c>
      <c r="P19" s="37">
        <v>20</v>
      </c>
      <c r="Q19" s="37">
        <v>30</v>
      </c>
      <c r="R19" s="37">
        <v>40</v>
      </c>
      <c r="S19" s="37">
        <v>30</v>
      </c>
      <c r="T19" s="37">
        <v>20</v>
      </c>
      <c r="U19" s="37">
        <v>35</v>
      </c>
      <c r="V19" s="37">
        <v>40</v>
      </c>
      <c r="W19" s="37">
        <v>35</v>
      </c>
      <c r="X19" s="36">
        <f t="shared" si="4"/>
        <v>315</v>
      </c>
      <c r="Y19" s="37"/>
    </row>
  </sheetData>
  <autoFilter ref="A1:Y19">
    <sortState ref="A22:Y51">
      <sortCondition ref="A1:A52"/>
    </sortState>
  </autoFilter>
  <dataConsolidate/>
  <dataValidations xWindow="1160" yWindow="525" count="9">
    <dataValidation allowBlank="1" showInputMessage="1" showErrorMessage="1" promptTitle="Результаты серий" prompt="_x000a_Суммируются результаты каждого ножа, оставшегося в мишени, после завершения серии" sqref="F1:J1048576 N1:W1048576"/>
    <dataValidation allowBlank="1" showInputMessage="1" showErrorMessage="1" promptTitle="См.лист &quot;Список&quot;" prompt="_x000a_Данные заполняются в листе &quot;Список&quot;, столбец &quot;В&quot;" sqref="C1:C1048576"/>
    <dataValidation allowBlank="1" showInputMessage="1" showErrorMessage="1" promptTitle="1. Выполни сортировку!!!" prompt="_x000a_После отборочных серий, столбец сортируется от большего значения к меньшему для определения финалистов._x000a__x000a_Проверь формулы!!!_x000a_" sqref="K1:K1048576"/>
    <dataValidation allowBlank="1" showInputMessage="1" showErrorMessage="1" promptTitle="Выполни сортировку !!!" prompt="_x000a_После финальных серий, столбец сортируется от большего значения к меньшему для определения победителей._x000a_При одинаковых суммах, сравниваются предыдущие серии._x000a__x000a_Проверь формулы!!!" sqref="X1:X1048576"/>
    <dataValidation allowBlank="1" showInputMessage="1" showErrorMessage="1" promptTitle="Вводится дистанция" prompt="или дисциплина._x000a__x000a_Форма протокола на 1 дистанцию, формируется нажатием стрелки в правом нижнем углу ячейки С1, с поставлением  галочки на нужной дистанции." sqref="D1:D1048576"/>
    <dataValidation allowBlank="1" showInputMessage="1" showErrorMessage="1" promptTitle="Выбираются финалисты" prompt="_x000a_После сортировки столбца &quot;Сумма отбор.&quot;, места распределяются по порядку. _x000a__x000a_При одинаковых суммах, сравниваются предыдущие серии._x000a_" sqref="L1:L1048576"/>
    <dataValidation allowBlank="1" showInputMessage="1" showErrorMessage="1" promptTitle="Вводится № стенда " prompt="_x000a_Проставляется вручную" sqref="E1:E1048576"/>
    <dataValidation allowBlank="1" showInputMessage="1" showErrorMessage="1" promptTitle="Распределяются стенды" prompt="для финалистов._x000a__x000a_По столбцу &quot;Место отбор.&quot;, последний стенд - первое место, предпоследний - второе место и далее, в обратном порядке." sqref="M1:M1048576"/>
    <dataValidation allowBlank="1" showInputMessage="1" showErrorMessage="1" promptTitle="Выбираются победители" prompt="1. После сортировки по&quot;Сумма финал&quot;, места расставляются по порядку. _x000a_2. Сортируются призеры, нажатием стрелки в ячейке Х1 и простановкой галочек только на 1,2,3._x000a_3. ОБЩИЙ ИТОГ, для заполнения дипломов получается нажатием &quot;1&quot; слева вверху над ячейкой А1. " sqref="Y1:Y1048576"/>
  </dataValidations>
  <printOptions horizontalCentered="1"/>
  <pageMargins left="0.23622047244094491" right="0.23622047244094491" top="0.98425196850393704" bottom="0.74803149606299213" header="0.31496062992125984" footer="0.31496062992125984"/>
  <pageSetup paperSize="9" scale="67" fitToHeight="0" orientation="landscape" r:id="rId1"/>
  <headerFooter>
    <oddHeader>&amp;L&amp;14Дата: __________________&amp;C&amp;"-,полужирный"&amp;16ПРОТОКОЛ &amp;"-,обычный"&amp;11
соревнований по спортивному метанию ножа &amp;R&amp;14г. Самара</oddHeader>
    <oddFooter>&amp;LСудья соревнований: _______________________________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18"/>
  <sheetViews>
    <sheetView zoomScale="85" zoomScaleNormal="85" workbookViewId="0">
      <pane ySplit="1" topLeftCell="A2" activePane="bottomLeft" state="frozen"/>
      <selection pane="bottomLeft" activeCell="B15" sqref="B15"/>
    </sheetView>
  </sheetViews>
  <sheetFormatPr defaultRowHeight="15.75" outlineLevelCol="1" x14ac:dyDescent="0.25"/>
  <cols>
    <col min="1" max="1" width="26" style="5" customWidth="1"/>
    <col min="2" max="2" width="19.7109375" style="5" bestFit="1" customWidth="1"/>
    <col min="3" max="3" width="13" style="6" customWidth="1"/>
    <col min="4" max="4" width="7.85546875" style="1" customWidth="1"/>
    <col min="5" max="9" width="8.42578125" style="1" hidden="1" customWidth="1" outlineLevel="1"/>
    <col min="10" max="10" width="8" style="1" customWidth="1" collapsed="1"/>
    <col min="11" max="11" width="7.85546875" style="1" customWidth="1"/>
    <col min="12" max="12" width="7.28515625" style="7" customWidth="1" outlineLevel="1"/>
    <col min="13" max="22" width="6.28515625" style="1" customWidth="1" outlineLevel="1"/>
    <col min="23" max="23" width="9.42578125" style="1" customWidth="1"/>
    <col min="24" max="24" width="8.140625" style="1" customWidth="1"/>
    <col min="25" max="16384" width="9.140625" style="1"/>
  </cols>
  <sheetData>
    <row r="1" spans="1:24" s="10" customFormat="1" ht="48" customHeight="1" x14ac:dyDescent="0.25">
      <c r="A1" s="13" t="s">
        <v>15</v>
      </c>
      <c r="B1" s="9" t="s">
        <v>0</v>
      </c>
      <c r="C1" s="13" t="s">
        <v>12</v>
      </c>
      <c r="D1" s="12" t="s">
        <v>13</v>
      </c>
      <c r="E1" s="14" t="s">
        <v>16</v>
      </c>
      <c r="F1" s="14" t="s">
        <v>17</v>
      </c>
      <c r="G1" s="14" t="s">
        <v>18</v>
      </c>
      <c r="H1" s="14" t="s">
        <v>19</v>
      </c>
      <c r="I1" s="14" t="s">
        <v>20</v>
      </c>
      <c r="J1" s="18" t="s">
        <v>34</v>
      </c>
      <c r="K1" s="12" t="s">
        <v>31</v>
      </c>
      <c r="L1" s="17" t="s">
        <v>13</v>
      </c>
      <c r="M1" s="14" t="s">
        <v>21</v>
      </c>
      <c r="N1" s="14" t="s">
        <v>22</v>
      </c>
      <c r="O1" s="14" t="s">
        <v>23</v>
      </c>
      <c r="P1" s="14" t="s">
        <v>24</v>
      </c>
      <c r="Q1" s="14" t="s">
        <v>25</v>
      </c>
      <c r="R1" s="14" t="s">
        <v>26</v>
      </c>
      <c r="S1" s="14" t="s">
        <v>27</v>
      </c>
      <c r="T1" s="14" t="s">
        <v>28</v>
      </c>
      <c r="U1" s="14" t="s">
        <v>29</v>
      </c>
      <c r="V1" s="14" t="s">
        <v>30</v>
      </c>
      <c r="W1" s="19" t="s">
        <v>33</v>
      </c>
      <c r="X1" s="12" t="s">
        <v>32</v>
      </c>
    </row>
    <row r="2" spans="1:24" hidden="1" x14ac:dyDescent="0.25">
      <c r="A2" s="2" t="s">
        <v>37</v>
      </c>
      <c r="B2" s="2" t="s">
        <v>10</v>
      </c>
      <c r="C2" s="3" t="s">
        <v>35</v>
      </c>
      <c r="D2" s="4">
        <v>2</v>
      </c>
      <c r="E2" s="4">
        <v>50</v>
      </c>
      <c r="F2" s="4">
        <v>45</v>
      </c>
      <c r="G2" s="4">
        <v>60</v>
      </c>
      <c r="H2" s="4">
        <v>60</v>
      </c>
      <c r="I2" s="4">
        <v>60</v>
      </c>
      <c r="J2" s="11">
        <f t="shared" ref="J2:J17" si="0">SUM(E2:I2)</f>
        <v>275</v>
      </c>
      <c r="K2" s="4">
        <v>2</v>
      </c>
      <c r="L2" s="4">
        <v>2</v>
      </c>
      <c r="M2" s="15">
        <v>60</v>
      </c>
      <c r="N2" s="15">
        <v>45</v>
      </c>
      <c r="O2" s="15">
        <v>60</v>
      </c>
      <c r="P2" s="15">
        <v>60</v>
      </c>
      <c r="Q2" s="15">
        <v>55</v>
      </c>
      <c r="R2" s="15">
        <v>50</v>
      </c>
      <c r="S2" s="15">
        <v>60</v>
      </c>
      <c r="T2" s="15">
        <v>60</v>
      </c>
      <c r="U2" s="15">
        <v>60</v>
      </c>
      <c r="V2" s="15">
        <v>45</v>
      </c>
      <c r="W2" s="8">
        <f t="shared" ref="W2:W17" si="1">SUM(M2:V2)</f>
        <v>555</v>
      </c>
      <c r="X2" s="4">
        <v>1</v>
      </c>
    </row>
    <row r="3" spans="1:24" hidden="1" x14ac:dyDescent="0.25">
      <c r="A3" s="2" t="s">
        <v>41</v>
      </c>
      <c r="B3" s="2" t="s">
        <v>52</v>
      </c>
      <c r="C3" s="3" t="s">
        <v>35</v>
      </c>
      <c r="D3" s="4">
        <v>3</v>
      </c>
      <c r="E3" s="4">
        <v>55</v>
      </c>
      <c r="F3" s="4">
        <v>60</v>
      </c>
      <c r="G3" s="4">
        <v>60</v>
      </c>
      <c r="H3" s="4">
        <v>55</v>
      </c>
      <c r="I3" s="4">
        <v>50</v>
      </c>
      <c r="J3" s="11">
        <f t="shared" si="0"/>
        <v>280</v>
      </c>
      <c r="K3" s="4">
        <v>1</v>
      </c>
      <c r="L3" s="4">
        <v>3</v>
      </c>
      <c r="M3" s="15">
        <v>50</v>
      </c>
      <c r="N3" s="15">
        <v>60</v>
      </c>
      <c r="O3" s="15">
        <v>60</v>
      </c>
      <c r="P3" s="15">
        <v>50</v>
      </c>
      <c r="Q3" s="15">
        <v>55</v>
      </c>
      <c r="R3" s="15">
        <v>55</v>
      </c>
      <c r="S3" s="15">
        <v>45</v>
      </c>
      <c r="T3" s="15">
        <v>35</v>
      </c>
      <c r="U3" s="15">
        <v>55</v>
      </c>
      <c r="V3" s="15">
        <v>55</v>
      </c>
      <c r="W3" s="8">
        <f t="shared" si="1"/>
        <v>520</v>
      </c>
      <c r="X3" s="4">
        <v>2</v>
      </c>
    </row>
    <row r="4" spans="1:24" hidden="1" x14ac:dyDescent="0.25">
      <c r="A4" s="2" t="s">
        <v>48</v>
      </c>
      <c r="B4" s="2" t="s">
        <v>89</v>
      </c>
      <c r="C4" s="3" t="s">
        <v>35</v>
      </c>
      <c r="D4" s="4">
        <v>1</v>
      </c>
      <c r="E4" s="4">
        <v>20</v>
      </c>
      <c r="F4" s="4">
        <v>40</v>
      </c>
      <c r="G4" s="4">
        <v>30</v>
      </c>
      <c r="H4" s="4">
        <v>55</v>
      </c>
      <c r="I4" s="4">
        <v>50</v>
      </c>
      <c r="J4" s="11">
        <f t="shared" si="0"/>
        <v>195</v>
      </c>
      <c r="K4" s="4">
        <v>3</v>
      </c>
      <c r="L4" s="4">
        <v>1</v>
      </c>
      <c r="M4" s="15">
        <v>35</v>
      </c>
      <c r="N4" s="15">
        <v>55</v>
      </c>
      <c r="O4" s="15">
        <v>35</v>
      </c>
      <c r="P4" s="15">
        <v>55</v>
      </c>
      <c r="Q4" s="15">
        <v>40</v>
      </c>
      <c r="R4" s="15">
        <v>55</v>
      </c>
      <c r="S4" s="15">
        <v>60</v>
      </c>
      <c r="T4" s="15">
        <v>50</v>
      </c>
      <c r="U4" s="15">
        <v>50</v>
      </c>
      <c r="V4" s="15">
        <v>40</v>
      </c>
      <c r="W4" s="8">
        <f t="shared" si="1"/>
        <v>475</v>
      </c>
      <c r="X4" s="4">
        <v>3</v>
      </c>
    </row>
    <row r="5" spans="1:24" hidden="1" x14ac:dyDescent="0.25">
      <c r="A5" s="2" t="s">
        <v>82</v>
      </c>
      <c r="B5" s="2" t="s">
        <v>4</v>
      </c>
      <c r="C5" s="3" t="s">
        <v>35</v>
      </c>
      <c r="D5" s="4">
        <v>1</v>
      </c>
      <c r="E5" s="4">
        <v>55</v>
      </c>
      <c r="F5" s="4">
        <v>35</v>
      </c>
      <c r="G5" s="4">
        <v>30</v>
      </c>
      <c r="H5" s="4">
        <v>45</v>
      </c>
      <c r="I5" s="4">
        <v>25</v>
      </c>
      <c r="J5" s="11">
        <f t="shared" si="0"/>
        <v>190</v>
      </c>
      <c r="K5" s="4">
        <v>5</v>
      </c>
      <c r="L5" s="4">
        <v>2</v>
      </c>
      <c r="M5" s="15">
        <v>40</v>
      </c>
      <c r="N5" s="15">
        <v>15</v>
      </c>
      <c r="O5" s="15">
        <v>50</v>
      </c>
      <c r="P5" s="15">
        <v>55</v>
      </c>
      <c r="Q5" s="15">
        <v>55</v>
      </c>
      <c r="R5" s="15">
        <v>15</v>
      </c>
      <c r="S5" s="15">
        <v>40</v>
      </c>
      <c r="T5" s="15">
        <v>10</v>
      </c>
      <c r="U5" s="15">
        <v>50</v>
      </c>
      <c r="V5" s="15">
        <v>40</v>
      </c>
      <c r="W5" s="8">
        <f t="shared" si="1"/>
        <v>370</v>
      </c>
      <c r="X5" s="4"/>
    </row>
    <row r="6" spans="1:24" hidden="1" x14ac:dyDescent="0.25">
      <c r="A6" s="2" t="s">
        <v>84</v>
      </c>
      <c r="B6" s="2" t="s">
        <v>4</v>
      </c>
      <c r="C6" s="3" t="s">
        <v>35</v>
      </c>
      <c r="D6" s="4">
        <v>2</v>
      </c>
      <c r="E6" s="4">
        <v>30</v>
      </c>
      <c r="F6" s="4">
        <v>10</v>
      </c>
      <c r="G6" s="4">
        <v>10</v>
      </c>
      <c r="H6" s="4">
        <v>15</v>
      </c>
      <c r="I6" s="4">
        <v>20</v>
      </c>
      <c r="J6" s="11">
        <f t="shared" si="0"/>
        <v>85</v>
      </c>
      <c r="K6" s="4">
        <v>6</v>
      </c>
      <c r="L6" s="4">
        <v>1</v>
      </c>
      <c r="M6" s="15">
        <v>10</v>
      </c>
      <c r="N6" s="15">
        <v>10</v>
      </c>
      <c r="O6" s="15">
        <v>20</v>
      </c>
      <c r="P6" s="15">
        <v>40</v>
      </c>
      <c r="Q6" s="15">
        <v>0</v>
      </c>
      <c r="R6" s="15">
        <v>15</v>
      </c>
      <c r="S6" s="15">
        <v>15</v>
      </c>
      <c r="T6" s="15">
        <v>20</v>
      </c>
      <c r="U6" s="15">
        <v>55</v>
      </c>
      <c r="V6" s="15">
        <v>20</v>
      </c>
      <c r="W6" s="8">
        <f t="shared" si="1"/>
        <v>205</v>
      </c>
      <c r="X6" s="4"/>
    </row>
    <row r="7" spans="1:24" hidden="1" x14ac:dyDescent="0.25">
      <c r="A7" s="2" t="s">
        <v>43</v>
      </c>
      <c r="B7" s="2" t="s">
        <v>4</v>
      </c>
      <c r="C7" s="3" t="s">
        <v>35</v>
      </c>
      <c r="D7" s="4">
        <v>1</v>
      </c>
      <c r="E7" s="4">
        <v>50</v>
      </c>
      <c r="F7" s="4">
        <v>30</v>
      </c>
      <c r="G7" s="4">
        <v>20</v>
      </c>
      <c r="H7" s="4">
        <v>55</v>
      </c>
      <c r="I7" s="4">
        <v>40</v>
      </c>
      <c r="J7" s="11">
        <f t="shared" si="0"/>
        <v>195</v>
      </c>
      <c r="K7" s="4">
        <v>4</v>
      </c>
      <c r="L7" s="4">
        <v>3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8">
        <f t="shared" si="1"/>
        <v>0</v>
      </c>
      <c r="X7" s="4"/>
    </row>
    <row r="8" spans="1:24" hidden="1" x14ac:dyDescent="0.25">
      <c r="A8" s="2" t="s">
        <v>56</v>
      </c>
      <c r="B8" s="2" t="s">
        <v>4</v>
      </c>
      <c r="C8" s="3" t="s">
        <v>35</v>
      </c>
      <c r="D8" s="4">
        <v>1</v>
      </c>
      <c r="E8" s="4">
        <v>20</v>
      </c>
      <c r="F8" s="4">
        <v>0</v>
      </c>
      <c r="G8" s="4">
        <v>35</v>
      </c>
      <c r="H8" s="4">
        <v>5</v>
      </c>
      <c r="I8" s="4">
        <v>15</v>
      </c>
      <c r="J8" s="11">
        <f t="shared" si="0"/>
        <v>75</v>
      </c>
      <c r="K8" s="4"/>
      <c r="L8" s="4"/>
      <c r="M8" s="15"/>
      <c r="N8" s="15"/>
      <c r="O8" s="15"/>
      <c r="P8" s="15"/>
      <c r="Q8" s="15"/>
      <c r="R8" s="15"/>
      <c r="S8" s="15"/>
      <c r="T8" s="15"/>
      <c r="U8" s="15"/>
      <c r="V8" s="15"/>
      <c r="W8" s="8">
        <f t="shared" si="1"/>
        <v>0</v>
      </c>
      <c r="X8" s="4"/>
    </row>
    <row r="9" spans="1:24" hidden="1" x14ac:dyDescent="0.25">
      <c r="A9" s="2" t="s">
        <v>55</v>
      </c>
      <c r="B9" s="2" t="s">
        <v>4</v>
      </c>
      <c r="C9" s="3" t="s">
        <v>35</v>
      </c>
      <c r="D9" s="4">
        <v>2</v>
      </c>
      <c r="E9" s="4">
        <v>0</v>
      </c>
      <c r="F9" s="4">
        <v>5</v>
      </c>
      <c r="G9" s="4">
        <v>30</v>
      </c>
      <c r="H9" s="4">
        <v>15</v>
      </c>
      <c r="I9" s="4">
        <v>20</v>
      </c>
      <c r="J9" s="11">
        <f t="shared" si="0"/>
        <v>70</v>
      </c>
      <c r="K9" s="4"/>
      <c r="L9" s="4">
        <v>1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8">
        <f t="shared" si="1"/>
        <v>0</v>
      </c>
      <c r="X9" s="4"/>
    </row>
    <row r="10" spans="1:24" hidden="1" x14ac:dyDescent="0.25">
      <c r="A10" s="2" t="s">
        <v>77</v>
      </c>
      <c r="B10" s="2" t="s">
        <v>97</v>
      </c>
      <c r="C10" s="3" t="s">
        <v>35</v>
      </c>
      <c r="D10" s="4">
        <v>3</v>
      </c>
      <c r="E10" s="4">
        <v>0</v>
      </c>
      <c r="F10" s="4">
        <v>0</v>
      </c>
      <c r="G10" s="4">
        <v>0</v>
      </c>
      <c r="H10" s="4">
        <v>0</v>
      </c>
      <c r="I10" s="4">
        <v>40</v>
      </c>
      <c r="J10" s="11">
        <f t="shared" si="0"/>
        <v>40</v>
      </c>
      <c r="K10" s="4"/>
      <c r="L10" s="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8">
        <f t="shared" si="1"/>
        <v>0</v>
      </c>
      <c r="X10" s="4"/>
    </row>
    <row r="11" spans="1:24" x14ac:dyDescent="0.25">
      <c r="A11" s="2" t="s">
        <v>37</v>
      </c>
      <c r="B11" s="2" t="s">
        <v>10</v>
      </c>
      <c r="C11" s="3" t="s">
        <v>53</v>
      </c>
      <c r="D11" s="4">
        <v>2</v>
      </c>
      <c r="E11" s="4"/>
      <c r="F11" s="4"/>
      <c r="G11" s="4"/>
      <c r="H11" s="4"/>
      <c r="I11" s="4"/>
      <c r="J11" s="11">
        <f t="shared" si="0"/>
        <v>0</v>
      </c>
      <c r="K11" s="4"/>
      <c r="L11" s="4">
        <v>2</v>
      </c>
      <c r="M11" s="15">
        <v>5</v>
      </c>
      <c r="N11" s="15">
        <v>35</v>
      </c>
      <c r="O11" s="15">
        <v>45</v>
      </c>
      <c r="P11" s="15">
        <v>35</v>
      </c>
      <c r="Q11" s="15">
        <v>55</v>
      </c>
      <c r="R11" s="15">
        <v>25</v>
      </c>
      <c r="S11" s="15">
        <v>45</v>
      </c>
      <c r="T11" s="15">
        <v>55</v>
      </c>
      <c r="U11" s="15">
        <v>50</v>
      </c>
      <c r="V11" s="15">
        <v>30</v>
      </c>
      <c r="W11" s="8">
        <f t="shared" si="1"/>
        <v>380</v>
      </c>
      <c r="X11" s="4">
        <v>1</v>
      </c>
    </row>
    <row r="12" spans="1:24" x14ac:dyDescent="0.25">
      <c r="A12" s="2" t="s">
        <v>48</v>
      </c>
      <c r="B12" s="2" t="s">
        <v>89</v>
      </c>
      <c r="C12" s="3" t="s">
        <v>53</v>
      </c>
      <c r="D12" s="4">
        <v>1</v>
      </c>
      <c r="E12" s="4"/>
      <c r="F12" s="4"/>
      <c r="G12" s="4"/>
      <c r="H12" s="4"/>
      <c r="I12" s="4"/>
      <c r="J12" s="11">
        <f t="shared" si="0"/>
        <v>0</v>
      </c>
      <c r="K12" s="4"/>
      <c r="L12" s="4">
        <v>1</v>
      </c>
      <c r="M12" s="15">
        <v>35</v>
      </c>
      <c r="N12" s="15">
        <v>20</v>
      </c>
      <c r="O12" s="15">
        <v>50</v>
      </c>
      <c r="P12" s="15">
        <v>10</v>
      </c>
      <c r="Q12" s="15">
        <v>55</v>
      </c>
      <c r="R12" s="15">
        <v>60</v>
      </c>
      <c r="S12" s="15">
        <v>30</v>
      </c>
      <c r="T12" s="15">
        <v>30</v>
      </c>
      <c r="U12" s="15">
        <v>15</v>
      </c>
      <c r="V12" s="15">
        <v>40</v>
      </c>
      <c r="W12" s="8">
        <f t="shared" si="1"/>
        <v>345</v>
      </c>
      <c r="X12" s="4">
        <v>2</v>
      </c>
    </row>
    <row r="13" spans="1:24" x14ac:dyDescent="0.25">
      <c r="A13" s="2" t="s">
        <v>41</v>
      </c>
      <c r="B13" s="2" t="s">
        <v>52</v>
      </c>
      <c r="C13" s="3" t="s">
        <v>53</v>
      </c>
      <c r="D13" s="4">
        <v>3</v>
      </c>
      <c r="E13" s="4"/>
      <c r="F13" s="4"/>
      <c r="G13" s="4"/>
      <c r="H13" s="4"/>
      <c r="I13" s="4"/>
      <c r="J13" s="11">
        <f t="shared" si="0"/>
        <v>0</v>
      </c>
      <c r="K13" s="4"/>
      <c r="L13" s="4">
        <v>1</v>
      </c>
      <c r="M13" s="15">
        <v>40</v>
      </c>
      <c r="N13" s="15">
        <v>15</v>
      </c>
      <c r="O13" s="15">
        <v>35</v>
      </c>
      <c r="P13" s="15">
        <v>15</v>
      </c>
      <c r="Q13" s="15">
        <v>20</v>
      </c>
      <c r="R13" s="15">
        <v>10</v>
      </c>
      <c r="S13" s="15">
        <v>35</v>
      </c>
      <c r="T13" s="15">
        <v>25</v>
      </c>
      <c r="U13" s="15">
        <v>30</v>
      </c>
      <c r="V13" s="15">
        <v>20</v>
      </c>
      <c r="W13" s="8">
        <f t="shared" si="1"/>
        <v>245</v>
      </c>
      <c r="X13" s="4">
        <v>3</v>
      </c>
    </row>
    <row r="14" spans="1:24" x14ac:dyDescent="0.25">
      <c r="A14" s="2" t="s">
        <v>43</v>
      </c>
      <c r="B14" s="2" t="s">
        <v>4</v>
      </c>
      <c r="C14" s="3" t="s">
        <v>53</v>
      </c>
      <c r="D14" s="4">
        <v>1</v>
      </c>
      <c r="E14" s="4"/>
      <c r="F14" s="4"/>
      <c r="G14" s="4"/>
      <c r="H14" s="4"/>
      <c r="I14" s="4"/>
      <c r="J14" s="11">
        <f t="shared" si="0"/>
        <v>0</v>
      </c>
      <c r="K14" s="4"/>
      <c r="L14" s="4">
        <v>2</v>
      </c>
      <c r="M14" s="15">
        <v>5</v>
      </c>
      <c r="N14" s="15">
        <v>20</v>
      </c>
      <c r="O14" s="15">
        <v>40</v>
      </c>
      <c r="P14" s="15">
        <v>0</v>
      </c>
      <c r="Q14" s="15">
        <v>5</v>
      </c>
      <c r="R14" s="15">
        <v>25</v>
      </c>
      <c r="S14" s="15">
        <v>0</v>
      </c>
      <c r="T14" s="15">
        <v>10</v>
      </c>
      <c r="U14" s="15">
        <v>5</v>
      </c>
      <c r="V14" s="15">
        <v>35</v>
      </c>
      <c r="W14" s="8">
        <f t="shared" si="1"/>
        <v>145</v>
      </c>
      <c r="X14" s="4"/>
    </row>
    <row r="15" spans="1:24" x14ac:dyDescent="0.25">
      <c r="A15" s="2"/>
      <c r="B15" s="2"/>
      <c r="C15" s="3" t="s">
        <v>53</v>
      </c>
      <c r="D15" s="4">
        <v>2</v>
      </c>
      <c r="E15" s="4"/>
      <c r="F15" s="4"/>
      <c r="G15" s="4"/>
      <c r="H15" s="4"/>
      <c r="I15" s="4"/>
      <c r="J15" s="11">
        <f t="shared" si="0"/>
        <v>0</v>
      </c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8">
        <f t="shared" si="1"/>
        <v>0</v>
      </c>
      <c r="X15" s="4"/>
    </row>
    <row r="16" spans="1:24" x14ac:dyDescent="0.25">
      <c r="A16" s="2"/>
      <c r="B16" s="2"/>
      <c r="C16" s="3" t="s">
        <v>53</v>
      </c>
      <c r="D16" s="4">
        <v>3</v>
      </c>
      <c r="E16" s="4"/>
      <c r="F16" s="4"/>
      <c r="G16" s="4"/>
      <c r="H16" s="4"/>
      <c r="I16" s="4"/>
      <c r="J16" s="11">
        <f t="shared" si="0"/>
        <v>0</v>
      </c>
      <c r="K16" s="4"/>
      <c r="L16" s="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8">
        <f t="shared" si="1"/>
        <v>0</v>
      </c>
      <c r="X16" s="4"/>
    </row>
    <row r="17" spans="1:24" x14ac:dyDescent="0.25">
      <c r="A17" s="2"/>
      <c r="B17" s="2"/>
      <c r="C17" s="3" t="s">
        <v>53</v>
      </c>
      <c r="D17" s="4">
        <v>1</v>
      </c>
      <c r="E17" s="4"/>
      <c r="F17" s="4"/>
      <c r="G17" s="4"/>
      <c r="H17" s="4"/>
      <c r="I17" s="4"/>
      <c r="J17" s="11">
        <f t="shared" si="0"/>
        <v>0</v>
      </c>
      <c r="K17" s="4"/>
      <c r="L17" s="4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8">
        <f t="shared" si="1"/>
        <v>0</v>
      </c>
      <c r="X17" s="4"/>
    </row>
    <row r="18" spans="1:24" x14ac:dyDescent="0.25">
      <c r="C18" s="3"/>
    </row>
  </sheetData>
  <autoFilter ref="A1:X17">
    <filterColumn colId="2">
      <filters>
        <filter val="5 метров"/>
      </filters>
    </filterColumn>
    <sortState ref="A11:X17">
      <sortCondition descending="1" ref="W1:W17"/>
    </sortState>
  </autoFilter>
  <dataConsolidate/>
  <dataValidations xWindow="1059" yWindow="478" count="9">
    <dataValidation allowBlank="1" showInputMessage="1" showErrorMessage="1" promptTitle="Результаты серий" prompt="_x000a_Суммируются результаты каждого ножа, оставшегося в мишени, после завершения серии" sqref="M1:V1048576 G1:I1048576 F2:F10 E1:F1 E11:F1048576"/>
    <dataValidation allowBlank="1" showInputMessage="1" showErrorMessage="1" promptTitle="См.лист &quot;Список&quot;" prompt="_x000a_Данные заполняются в листе &quot;Список&quot;, столбец &quot;В&quot;" sqref="B1:B1048576"/>
    <dataValidation allowBlank="1" showInputMessage="1" showErrorMessage="1" promptTitle="1. Выполни сортировку!!!" prompt="_x000a_После отборочных серий, столбец сортируется от большего значения к меньшему для определения финалистов._x000a__x000a_Проверь формулы!!!_x000a_" sqref="J1:J1048576"/>
    <dataValidation allowBlank="1" showInputMessage="1" showErrorMessage="1" promptTitle="Выполни сортировку !!!" prompt="_x000a_После финальных серий, столбец сортируется от большего значения к меньшему для определения победителей._x000a_При одинаковых суммах, сравниваются предыдущие серии._x000a__x000a_Проверь формулы!!!" sqref="W1:W1048576"/>
    <dataValidation allowBlank="1" showInputMessage="1" showErrorMessage="1" promptTitle="Вводится дистанция" prompt="или дисциплина._x000a__x000a_Форма протокола на 1 дистанцию, формируется нажатием стрелки в правом нижнем углу ячейки С1, с поставлением  галочки на нужной дистанции." sqref="C1:C1048576"/>
    <dataValidation allowBlank="1" showInputMessage="1" showErrorMessage="1" promptTitle="Выбираются финалисты" prompt="_x000a_После сортировки столбца &quot;Сумма отбор.&quot;, места распределяются по порядку. _x000a__x000a_При одинаковых суммах, сравниваются предыдущие серии._x000a_" sqref="K1:K1048576"/>
    <dataValidation allowBlank="1" showInputMessage="1" showErrorMessage="1" promptTitle="Вводится № стенда " prompt="_x000a_Проставляется вручную" sqref="D1 D11:D1048576 E2:E10 L11:L14"/>
    <dataValidation allowBlank="1" showInputMessage="1" showErrorMessage="1" promptTitle="Распределяются стенды" prompt="для финалистов._x000a__x000a_По столбцу &quot;Место отбор.&quot;, последний стенд - первое место, предпоследний - второе место и далее, в обратном порядке." sqref="L1:L10 L15:L1048576"/>
    <dataValidation allowBlank="1" showInputMessage="1" showErrorMessage="1" promptTitle="Выбираются победители" prompt="1. После сортировки по&quot;Сумма финал&quot;, места расставляются по порядку. _x000a_2. Сортируются призеры, нажатием стрелки в ячейке Х1 и простановкой галочек только на 1,2,3._x000a_3. ОБЩИЙ ИТОГ, для заполнения дипломов получается нажатием &quot;1&quot; слева вверху над ячейкой А1. " sqref="X1:X1048576"/>
  </dataValidations>
  <printOptions horizontalCentered="1"/>
  <pageMargins left="0.23622047244094491" right="0.23622047244094491" top="0.98425196850393704" bottom="0.74803149606299213" header="0.31496062992125984" footer="0.31496062992125984"/>
  <pageSetup paperSize="9" scale="67" fitToHeight="0" orientation="landscape" r:id="rId1"/>
  <headerFooter>
    <oddHeader>&amp;L&amp;14Дата: __________________&amp;C&amp;"-,полужирный"&amp;16ПРОТОКОЛ &amp;"-,обычный"&amp;11
соревнований по спортивному метанию ножа &amp;R&amp;14г. Самара</oddHeader>
    <oddFooter>&amp;LСудья соревнований: _______________________________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"/>
  <sheetViews>
    <sheetView zoomScale="85" zoomScaleNormal="85" workbookViewId="0">
      <pane ySplit="1" topLeftCell="A2" activePane="bottomLeft" state="frozen"/>
      <selection pane="bottomLeft" activeCell="M15" sqref="M15"/>
    </sheetView>
  </sheetViews>
  <sheetFormatPr defaultRowHeight="15.75" outlineLevelCol="1" x14ac:dyDescent="0.25"/>
  <cols>
    <col min="1" max="1" width="26" style="5" customWidth="1"/>
    <col min="2" max="2" width="19.7109375" style="5" bestFit="1" customWidth="1"/>
    <col min="3" max="3" width="13" style="6" customWidth="1"/>
    <col min="4" max="4" width="7.85546875" style="1" customWidth="1"/>
    <col min="5" max="9" width="8.42578125" style="1" hidden="1" customWidth="1" outlineLevel="1"/>
    <col min="10" max="10" width="8" style="1" customWidth="1" collapsed="1"/>
    <col min="11" max="11" width="7.85546875" style="1" customWidth="1"/>
    <col min="12" max="12" width="7.28515625" style="7" customWidth="1" outlineLevel="1"/>
    <col min="13" max="22" width="6.28515625" style="1" customWidth="1" outlineLevel="1"/>
    <col min="23" max="23" width="9.42578125" style="1" customWidth="1"/>
    <col min="24" max="24" width="8.140625" style="1" customWidth="1"/>
    <col min="25" max="16384" width="9.140625" style="1"/>
  </cols>
  <sheetData>
    <row r="1" spans="1:25" s="10" customFormat="1" ht="48" customHeight="1" x14ac:dyDescent="0.25">
      <c r="A1" s="13" t="s">
        <v>15</v>
      </c>
      <c r="B1" s="9" t="s">
        <v>0</v>
      </c>
      <c r="C1" s="13" t="s">
        <v>12</v>
      </c>
      <c r="D1" s="12" t="s">
        <v>13</v>
      </c>
      <c r="E1" s="14" t="s">
        <v>16</v>
      </c>
      <c r="F1" s="14" t="s">
        <v>17</v>
      </c>
      <c r="G1" s="14" t="s">
        <v>18</v>
      </c>
      <c r="H1" s="14" t="s">
        <v>19</v>
      </c>
      <c r="I1" s="14" t="s">
        <v>20</v>
      </c>
      <c r="J1" s="18" t="s">
        <v>34</v>
      </c>
      <c r="K1" s="12" t="s">
        <v>31</v>
      </c>
      <c r="L1" s="17" t="s">
        <v>13</v>
      </c>
      <c r="M1" s="14" t="s">
        <v>21</v>
      </c>
      <c r="N1" s="14" t="s">
        <v>22</v>
      </c>
      <c r="O1" s="14" t="s">
        <v>23</v>
      </c>
      <c r="P1" s="14" t="s">
        <v>24</v>
      </c>
      <c r="Q1" s="14" t="s">
        <v>25</v>
      </c>
      <c r="R1" s="14" t="s">
        <v>26</v>
      </c>
      <c r="S1" s="14" t="s">
        <v>27</v>
      </c>
      <c r="T1" s="14" t="s">
        <v>28</v>
      </c>
      <c r="U1" s="14" t="s">
        <v>29</v>
      </c>
      <c r="V1" s="14" t="s">
        <v>30</v>
      </c>
      <c r="W1" s="19" t="s">
        <v>33</v>
      </c>
      <c r="X1" s="12" t="s">
        <v>32</v>
      </c>
    </row>
    <row r="2" spans="1:25" x14ac:dyDescent="0.25">
      <c r="A2" s="42" t="s">
        <v>41</v>
      </c>
      <c r="B2" s="42" t="s">
        <v>52</v>
      </c>
      <c r="C2" s="43" t="s">
        <v>35</v>
      </c>
      <c r="D2" s="44">
        <v>1</v>
      </c>
      <c r="E2" s="4"/>
      <c r="F2" s="4"/>
      <c r="G2" s="4"/>
      <c r="H2" s="4"/>
      <c r="I2" s="4"/>
      <c r="J2" s="45">
        <f t="shared" ref="J2:J7" si="0">SUM(E2:I2)</f>
        <v>0</v>
      </c>
      <c r="K2" s="44">
        <v>3</v>
      </c>
      <c r="L2" s="44">
        <v>1</v>
      </c>
      <c r="M2" s="44">
        <v>55</v>
      </c>
      <c r="N2" s="44">
        <v>40</v>
      </c>
      <c r="O2" s="44">
        <v>25</v>
      </c>
      <c r="P2" s="44">
        <v>35</v>
      </c>
      <c r="Q2" s="44">
        <v>55</v>
      </c>
      <c r="R2" s="44">
        <v>45</v>
      </c>
      <c r="S2" s="44">
        <v>40</v>
      </c>
      <c r="T2" s="44">
        <v>50</v>
      </c>
      <c r="U2" s="44">
        <v>55</v>
      </c>
      <c r="V2" s="44">
        <v>60</v>
      </c>
      <c r="W2" s="45">
        <f t="shared" ref="W2:W7" si="1">SUM(M2:V2)</f>
        <v>460</v>
      </c>
      <c r="X2" s="4">
        <v>3</v>
      </c>
      <c r="Y2" s="1">
        <f>W2+W5</f>
        <v>685</v>
      </c>
    </row>
    <row r="3" spans="1:25" x14ac:dyDescent="0.25">
      <c r="A3" s="42" t="s">
        <v>48</v>
      </c>
      <c r="B3" s="42" t="s">
        <v>2</v>
      </c>
      <c r="C3" s="43" t="s">
        <v>35</v>
      </c>
      <c r="D3" s="44">
        <v>2</v>
      </c>
      <c r="E3" s="4"/>
      <c r="F3" s="4"/>
      <c r="G3" s="4"/>
      <c r="H3" s="4"/>
      <c r="I3" s="4"/>
      <c r="J3" s="45">
        <f t="shared" si="0"/>
        <v>0</v>
      </c>
      <c r="K3" s="44">
        <v>2</v>
      </c>
      <c r="L3" s="44">
        <v>2</v>
      </c>
      <c r="M3" s="44">
        <v>60</v>
      </c>
      <c r="N3" s="44">
        <v>40</v>
      </c>
      <c r="O3" s="44">
        <v>55</v>
      </c>
      <c r="P3" s="44">
        <v>50</v>
      </c>
      <c r="Q3" s="44">
        <v>40</v>
      </c>
      <c r="R3" s="44">
        <v>50</v>
      </c>
      <c r="S3" s="44">
        <v>50</v>
      </c>
      <c r="T3" s="44">
        <v>55</v>
      </c>
      <c r="U3" s="44">
        <v>60</v>
      </c>
      <c r="V3" s="44">
        <v>50</v>
      </c>
      <c r="W3" s="45">
        <f t="shared" si="1"/>
        <v>510</v>
      </c>
      <c r="X3" s="4">
        <v>1</v>
      </c>
      <c r="Y3" s="1">
        <f>W3+W6</f>
        <v>955</v>
      </c>
    </row>
    <row r="4" spans="1:25" x14ac:dyDescent="0.25">
      <c r="A4" s="42" t="s">
        <v>37</v>
      </c>
      <c r="B4" s="42" t="s">
        <v>10</v>
      </c>
      <c r="C4" s="43" t="s">
        <v>35</v>
      </c>
      <c r="D4" s="44">
        <v>3</v>
      </c>
      <c r="E4" s="4"/>
      <c r="F4" s="4"/>
      <c r="G4" s="4"/>
      <c r="H4" s="4"/>
      <c r="I4" s="4"/>
      <c r="J4" s="45">
        <f t="shared" si="0"/>
        <v>0</v>
      </c>
      <c r="K4" s="44">
        <v>1</v>
      </c>
      <c r="L4" s="44">
        <v>3</v>
      </c>
      <c r="M4" s="44">
        <v>55</v>
      </c>
      <c r="N4" s="44">
        <v>50</v>
      </c>
      <c r="O4" s="44">
        <v>35</v>
      </c>
      <c r="P4" s="44">
        <v>35</v>
      </c>
      <c r="Q4" s="44">
        <v>55</v>
      </c>
      <c r="R4" s="44">
        <v>55</v>
      </c>
      <c r="S4" s="44">
        <v>60</v>
      </c>
      <c r="T4" s="44">
        <v>50</v>
      </c>
      <c r="U4" s="44">
        <v>50</v>
      </c>
      <c r="V4" s="44">
        <v>60</v>
      </c>
      <c r="W4" s="45">
        <f t="shared" si="1"/>
        <v>505</v>
      </c>
      <c r="X4" s="4">
        <v>2</v>
      </c>
      <c r="Y4" s="1">
        <f>W4+W7</f>
        <v>915</v>
      </c>
    </row>
    <row r="5" spans="1:25" x14ac:dyDescent="0.25">
      <c r="A5" s="38" t="s">
        <v>41</v>
      </c>
      <c r="B5" s="38" t="s">
        <v>52</v>
      </c>
      <c r="C5" s="39" t="s">
        <v>53</v>
      </c>
      <c r="D5" s="40">
        <v>1</v>
      </c>
      <c r="E5" s="4"/>
      <c r="F5" s="4"/>
      <c r="G5" s="4"/>
      <c r="H5" s="4"/>
      <c r="I5" s="4"/>
      <c r="J5" s="41">
        <f t="shared" si="0"/>
        <v>0</v>
      </c>
      <c r="K5" s="40">
        <v>3</v>
      </c>
      <c r="L5" s="40">
        <v>1</v>
      </c>
      <c r="M5" s="40">
        <v>30</v>
      </c>
      <c r="N5" s="40">
        <v>15</v>
      </c>
      <c r="O5" s="40">
        <v>40</v>
      </c>
      <c r="P5" s="40">
        <v>15</v>
      </c>
      <c r="Q5" s="40">
        <v>0</v>
      </c>
      <c r="R5" s="40">
        <v>10</v>
      </c>
      <c r="S5" s="40">
        <v>35</v>
      </c>
      <c r="T5" s="40">
        <v>40</v>
      </c>
      <c r="U5" s="40">
        <v>20</v>
      </c>
      <c r="V5" s="40">
        <v>20</v>
      </c>
      <c r="W5" s="41">
        <f t="shared" si="1"/>
        <v>225</v>
      </c>
      <c r="X5" s="40"/>
    </row>
    <row r="6" spans="1:25" x14ac:dyDescent="0.25">
      <c r="A6" s="38" t="s">
        <v>48</v>
      </c>
      <c r="B6" s="38" t="s">
        <v>2</v>
      </c>
      <c r="C6" s="39" t="s">
        <v>53</v>
      </c>
      <c r="D6" s="40">
        <v>2</v>
      </c>
      <c r="E6" s="4"/>
      <c r="F6" s="4"/>
      <c r="G6" s="4"/>
      <c r="H6" s="4"/>
      <c r="I6" s="4"/>
      <c r="J6" s="41">
        <f t="shared" si="0"/>
        <v>0</v>
      </c>
      <c r="K6" s="40">
        <v>2</v>
      </c>
      <c r="L6" s="40">
        <v>2</v>
      </c>
      <c r="M6" s="40">
        <v>55</v>
      </c>
      <c r="N6" s="40">
        <v>45</v>
      </c>
      <c r="O6" s="40">
        <v>30</v>
      </c>
      <c r="P6" s="40">
        <v>45</v>
      </c>
      <c r="Q6" s="40">
        <v>25</v>
      </c>
      <c r="R6" s="40">
        <v>40</v>
      </c>
      <c r="S6" s="40">
        <v>55</v>
      </c>
      <c r="T6" s="40">
        <v>45</v>
      </c>
      <c r="U6" s="40">
        <v>55</v>
      </c>
      <c r="V6" s="40">
        <v>50</v>
      </c>
      <c r="W6" s="41">
        <f t="shared" si="1"/>
        <v>445</v>
      </c>
      <c r="X6" s="40"/>
    </row>
    <row r="7" spans="1:25" x14ac:dyDescent="0.25">
      <c r="A7" s="38" t="s">
        <v>37</v>
      </c>
      <c r="B7" s="38" t="s">
        <v>10</v>
      </c>
      <c r="C7" s="39" t="s">
        <v>53</v>
      </c>
      <c r="D7" s="40">
        <v>3</v>
      </c>
      <c r="E7" s="4"/>
      <c r="F7" s="4"/>
      <c r="G7" s="4"/>
      <c r="H7" s="4"/>
      <c r="I7" s="4"/>
      <c r="J7" s="41">
        <f t="shared" si="0"/>
        <v>0</v>
      </c>
      <c r="K7" s="40">
        <v>1</v>
      </c>
      <c r="L7" s="40">
        <v>3</v>
      </c>
      <c r="M7" s="40">
        <v>60</v>
      </c>
      <c r="N7" s="40">
        <v>40</v>
      </c>
      <c r="O7" s="40">
        <v>45</v>
      </c>
      <c r="P7" s="40">
        <v>50</v>
      </c>
      <c r="Q7" s="40">
        <v>45</v>
      </c>
      <c r="R7" s="40">
        <v>30</v>
      </c>
      <c r="S7" s="40">
        <v>45</v>
      </c>
      <c r="T7" s="40">
        <v>35</v>
      </c>
      <c r="U7" s="40">
        <v>15</v>
      </c>
      <c r="V7" s="40">
        <v>45</v>
      </c>
      <c r="W7" s="41">
        <f t="shared" si="1"/>
        <v>410</v>
      </c>
      <c r="X7" s="40"/>
    </row>
  </sheetData>
  <autoFilter ref="A1:X7">
    <sortState ref="A5:X7">
      <sortCondition descending="1" ref="K1:K17"/>
    </sortState>
  </autoFilter>
  <dataConsolidate/>
  <dataValidations xWindow="574" yWindow="472" count="9">
    <dataValidation allowBlank="1" showInputMessage="1" showErrorMessage="1" promptTitle="Выбираются победители" prompt="1. После сортировки по&quot;Сумма финал&quot;, места расставляются по порядку. _x000a_2. Сортируются призеры, нажатием стрелки в ячейке Х1 и простановкой галочек только на 1,2,3._x000a_3. ОБЩИЙ ИТОГ, для заполнения дипломов получается нажатием &quot;1&quot; слева вверху над ячейкой А1. " sqref="X8:X1048576 X1:X4"/>
    <dataValidation allowBlank="1" showInputMessage="1" showErrorMessage="1" promptTitle="Распределяются стенды" prompt="для финалистов._x000a__x000a_По столбцу &quot;Место отбор.&quot;, последний стенд - первое место, предпоследний - второе место и далее, в обратном порядке." sqref="L8:L1048576 L1:L4"/>
    <dataValidation allowBlank="1" showInputMessage="1" showErrorMessage="1" promptTitle="Вводится № стенда " prompt="_x000a_Проставляется вручную" sqref="D8:D1048576 E2:E4 D1"/>
    <dataValidation allowBlank="1" showInputMessage="1" showErrorMessage="1" promptTitle="Выбираются финалисты" prompt="_x000a_После сортировки столбца &quot;Сумма отбор.&quot;, места распределяются по порядку. _x000a__x000a_При одинаковых суммах, сравниваются предыдущие серии._x000a_" sqref="K8:K1048576 K1:K4"/>
    <dataValidation allowBlank="1" showInputMessage="1" showErrorMessage="1" promptTitle="Вводится дистанция" prompt="или дисциплина._x000a__x000a_Форма протокола на 1 дистанцию, формируется нажатием стрелки в правом нижнем углу ячейки С1, с поставлением  галочки на нужной дистанции." sqref="C8:C1048576 C1:C4"/>
    <dataValidation allowBlank="1" showInputMessage="1" showErrorMessage="1" promptTitle="Выполни сортировку !!!" prompt="_x000a_После финальных серий, столбец сортируется от большего значения к меньшему для определения победителей._x000a_При одинаковых суммах, сравниваются предыдущие серии._x000a__x000a_Проверь формулы!!!" sqref="W8:W1048576 W1:W4"/>
    <dataValidation allowBlank="1" showInputMessage="1" showErrorMessage="1" promptTitle="1. Выполни сортировку!!!" prompt="_x000a_После отборочных серий, столбец сортируется от большего значения к меньшему для определения финалистов._x000a__x000a_Проверь формулы!!!_x000a_" sqref="J8:J1048576 J1:J4"/>
    <dataValidation allowBlank="1" showInputMessage="1" showErrorMessage="1" promptTitle="См.лист &quot;Список&quot;" prompt="_x000a_Данные заполняются в листе &quot;Список&quot;, столбец &quot;В&quot;" sqref="B8:B1048576 B1:B4"/>
    <dataValidation allowBlank="1" showInputMessage="1" showErrorMessage="1" promptTitle="Результаты серий" prompt="_x000a_Суммируются результаты каждого ножа, оставшегося в мишени, после завершения серии" sqref="M8:V1048576 E5:F1048576 M1:V4 E1:F1 F2:F4 G1:I1048576"/>
  </dataValidations>
  <printOptions horizontalCentered="1"/>
  <pageMargins left="0.23622047244094491" right="0.23622047244094491" top="0.98425196850393704" bottom="0.74803149606299213" header="0.31496062992125984" footer="0.31496062992125984"/>
  <pageSetup paperSize="9" scale="67" fitToHeight="0" orientation="landscape" r:id="rId1"/>
  <headerFooter>
    <oddHeader>&amp;L&amp;14Дата: __________________&amp;C&amp;"-,полужирный"&amp;16ПРОТОКОЛ &amp;"-,обычный"&amp;11
соревнований по спортивному метанию ножа &amp;R&amp;14г. Самара</oddHeader>
    <oddFooter>&amp;LСудья соревнований: _______________________________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workbookViewId="0">
      <pane ySplit="1" topLeftCell="A2" activePane="bottomLeft" state="frozen"/>
      <selection pane="bottomLeft" activeCell="C3" sqref="C3"/>
    </sheetView>
  </sheetViews>
  <sheetFormatPr defaultRowHeight="15.75" outlineLevelCol="1" x14ac:dyDescent="0.25"/>
  <cols>
    <col min="1" max="1" width="3.5703125" style="1" bestFit="1" customWidth="1"/>
    <col min="2" max="2" width="26" style="5" customWidth="1"/>
    <col min="3" max="3" width="19.7109375" style="5" bestFit="1" customWidth="1"/>
    <col min="4" max="4" width="13" style="6" customWidth="1"/>
    <col min="5" max="5" width="7.5703125" style="7" customWidth="1" outlineLevel="1"/>
    <col min="6" max="10" width="8.42578125" style="1" customWidth="1" outlineLevel="1"/>
    <col min="11" max="11" width="8" style="1" customWidth="1"/>
    <col min="12" max="12" width="7.85546875" style="1" customWidth="1"/>
    <col min="13" max="13" width="7.28515625" style="7" customWidth="1" outlineLevel="1"/>
    <col min="14" max="23" width="6.28515625" style="1" customWidth="1" outlineLevel="1"/>
    <col min="24" max="24" width="9.42578125" style="1" customWidth="1"/>
    <col min="25" max="25" width="8.140625" style="1" customWidth="1"/>
    <col min="26" max="16384" width="9.140625" style="1"/>
  </cols>
  <sheetData>
    <row r="1" spans="1:25" s="10" customFormat="1" ht="48" customHeight="1" x14ac:dyDescent="0.25">
      <c r="A1" s="9" t="s">
        <v>60</v>
      </c>
      <c r="B1" s="13" t="s">
        <v>15</v>
      </c>
      <c r="C1" s="9" t="s">
        <v>0</v>
      </c>
      <c r="D1" s="13" t="s">
        <v>12</v>
      </c>
      <c r="E1" s="17" t="s">
        <v>13</v>
      </c>
      <c r="F1" s="14" t="s">
        <v>16</v>
      </c>
      <c r="G1" s="14" t="s">
        <v>17</v>
      </c>
      <c r="H1" s="14" t="s">
        <v>18</v>
      </c>
      <c r="I1" s="14" t="s">
        <v>19</v>
      </c>
      <c r="J1" s="14" t="s">
        <v>20</v>
      </c>
      <c r="K1" s="18" t="s">
        <v>34</v>
      </c>
      <c r="L1" s="12" t="s">
        <v>31</v>
      </c>
      <c r="M1" s="17" t="s">
        <v>13</v>
      </c>
      <c r="N1" s="14" t="s">
        <v>21</v>
      </c>
      <c r="O1" s="14" t="s">
        <v>22</v>
      </c>
      <c r="P1" s="14" t="s">
        <v>23</v>
      </c>
      <c r="Q1" s="14" t="s">
        <v>24</v>
      </c>
      <c r="R1" s="14" t="s">
        <v>25</v>
      </c>
      <c r="S1" s="14" t="s">
        <v>26</v>
      </c>
      <c r="T1" s="14" t="s">
        <v>27</v>
      </c>
      <c r="U1" s="14" t="s">
        <v>28</v>
      </c>
      <c r="V1" s="14" t="s">
        <v>29</v>
      </c>
      <c r="W1" s="14" t="s">
        <v>30</v>
      </c>
      <c r="X1" s="19" t="s">
        <v>33</v>
      </c>
      <c r="Y1" s="12" t="s">
        <v>32</v>
      </c>
    </row>
    <row r="2" spans="1:25" x14ac:dyDescent="0.25">
      <c r="A2" s="20">
        <v>11</v>
      </c>
      <c r="B2" s="2" t="s">
        <v>39</v>
      </c>
      <c r="C2" s="2" t="e">
        <f>IF(VLOOKUP('самарск качели'!B3,#REF!,2,TRUE)="","",VLOOKUP('самарск качели'!B3,#REF!,2,TRUE))</f>
        <v>#REF!</v>
      </c>
      <c r="D2" s="3" t="s">
        <v>53</v>
      </c>
      <c r="E2" s="4"/>
      <c r="F2" s="4">
        <v>11</v>
      </c>
      <c r="G2" s="4">
        <v>13</v>
      </c>
      <c r="H2" s="4">
        <v>9</v>
      </c>
      <c r="I2" s="4">
        <v>7</v>
      </c>
      <c r="J2" s="4">
        <v>8</v>
      </c>
      <c r="K2" s="11">
        <f t="shared" ref="K2:K14" si="0">SUM(F2:J2)</f>
        <v>48</v>
      </c>
      <c r="L2" s="4">
        <v>1</v>
      </c>
      <c r="M2" s="4"/>
      <c r="N2" s="15"/>
      <c r="O2" s="15"/>
      <c r="P2" s="15"/>
      <c r="Q2" s="15"/>
      <c r="R2" s="15"/>
      <c r="S2" s="15"/>
      <c r="T2" s="15"/>
      <c r="U2" s="15"/>
      <c r="V2" s="15"/>
      <c r="W2" s="15"/>
      <c r="X2" s="8">
        <f t="shared" ref="X2:X14" si="1">SUM(N2:W2)</f>
        <v>0</v>
      </c>
      <c r="Y2" s="4"/>
    </row>
    <row r="3" spans="1:25" x14ac:dyDescent="0.25">
      <c r="A3" s="20">
        <v>8</v>
      </c>
      <c r="B3" s="2" t="s">
        <v>1</v>
      </c>
      <c r="C3" s="2" t="e">
        <f>IF(VLOOKUP('самарск качели'!#REF!,#REF!,2,TRUE)="","",VLOOKUP('самарск качели'!#REF!,#REF!,2,TRUE))</f>
        <v>#REF!</v>
      </c>
      <c r="D3" s="3" t="s">
        <v>53</v>
      </c>
      <c r="E3" s="4"/>
      <c r="F3" s="4">
        <v>11</v>
      </c>
      <c r="G3" s="4">
        <v>10</v>
      </c>
      <c r="H3" s="4">
        <v>5</v>
      </c>
      <c r="I3" s="4">
        <v>10</v>
      </c>
      <c r="J3" s="4">
        <v>11</v>
      </c>
      <c r="K3" s="11">
        <f t="shared" si="0"/>
        <v>47</v>
      </c>
      <c r="L3" s="4">
        <v>2</v>
      </c>
      <c r="M3" s="4"/>
      <c r="N3" s="15"/>
      <c r="O3" s="15"/>
      <c r="P3" s="15"/>
      <c r="Q3" s="15"/>
      <c r="R3" s="15"/>
      <c r="S3" s="15"/>
      <c r="T3" s="15"/>
      <c r="U3" s="15"/>
      <c r="V3" s="15"/>
      <c r="W3" s="15"/>
      <c r="X3" s="8">
        <f t="shared" si="1"/>
        <v>0</v>
      </c>
      <c r="Y3" s="4"/>
    </row>
    <row r="4" spans="1:25" x14ac:dyDescent="0.25">
      <c r="A4" s="20">
        <v>4</v>
      </c>
      <c r="B4" s="2" t="s">
        <v>40</v>
      </c>
      <c r="C4" s="2" t="e">
        <f>IF(VLOOKUP('самарск качели'!B2,#REF!,2,TRUE)="","",VLOOKUP('самарск качели'!B2,#REF!,2,TRUE))</f>
        <v>#REF!</v>
      </c>
      <c r="D4" s="3" t="s">
        <v>53</v>
      </c>
      <c r="E4" s="4"/>
      <c r="F4" s="4">
        <v>10</v>
      </c>
      <c r="G4" s="4">
        <v>10</v>
      </c>
      <c r="H4" s="4">
        <v>7</v>
      </c>
      <c r="I4" s="4">
        <v>7</v>
      </c>
      <c r="J4" s="4">
        <v>7</v>
      </c>
      <c r="K4" s="11">
        <f t="shared" si="0"/>
        <v>41</v>
      </c>
      <c r="L4" s="4">
        <v>3</v>
      </c>
      <c r="M4" s="4"/>
      <c r="N4" s="15"/>
      <c r="O4" s="15"/>
      <c r="P4" s="15"/>
      <c r="Q4" s="15"/>
      <c r="R4" s="15"/>
      <c r="S4" s="15"/>
      <c r="T4" s="15"/>
      <c r="U4" s="15"/>
      <c r="V4" s="15"/>
      <c r="W4" s="15"/>
      <c r="X4" s="8">
        <f t="shared" si="1"/>
        <v>0</v>
      </c>
      <c r="Y4" s="4"/>
    </row>
    <row r="5" spans="1:25" x14ac:dyDescent="0.25">
      <c r="A5" s="20">
        <v>12</v>
      </c>
      <c r="B5" s="2" t="s">
        <v>38</v>
      </c>
      <c r="C5" s="2" t="e">
        <f>IF(VLOOKUP('самарск качели'!B5,#REF!,2,TRUE)="","",VLOOKUP('самарск качели'!B5,#REF!,2,TRUE))</f>
        <v>#REF!</v>
      </c>
      <c r="D5" s="3" t="s">
        <v>53</v>
      </c>
      <c r="E5" s="4"/>
      <c r="F5" s="4">
        <v>6</v>
      </c>
      <c r="G5" s="4">
        <v>7</v>
      </c>
      <c r="H5" s="4">
        <v>6</v>
      </c>
      <c r="I5" s="4">
        <v>6</v>
      </c>
      <c r="J5" s="4">
        <v>12</v>
      </c>
      <c r="K5" s="11">
        <f t="shared" si="0"/>
        <v>37</v>
      </c>
      <c r="L5" s="4">
        <v>4</v>
      </c>
      <c r="M5" s="4"/>
      <c r="N5" s="15"/>
      <c r="O5" s="15"/>
      <c r="P5" s="15"/>
      <c r="Q5" s="15"/>
      <c r="R5" s="15"/>
      <c r="S5" s="15"/>
      <c r="T5" s="15"/>
      <c r="U5" s="15"/>
      <c r="V5" s="15"/>
      <c r="W5" s="15"/>
      <c r="X5" s="8">
        <f t="shared" si="1"/>
        <v>0</v>
      </c>
      <c r="Y5" s="4"/>
    </row>
    <row r="6" spans="1:25" x14ac:dyDescent="0.25">
      <c r="A6" s="20">
        <v>5</v>
      </c>
      <c r="B6" s="2" t="s">
        <v>6</v>
      </c>
      <c r="C6" s="2" t="e">
        <f>IF(VLOOKUP('самарск качели'!B11,#REF!,2,TRUE)="","",VLOOKUP('самарск качели'!B11,#REF!,2,TRUE))</f>
        <v>#REF!</v>
      </c>
      <c r="D6" s="3" t="s">
        <v>53</v>
      </c>
      <c r="E6" s="4"/>
      <c r="F6" s="4">
        <v>4</v>
      </c>
      <c r="G6" s="4">
        <v>2</v>
      </c>
      <c r="H6" s="4">
        <v>5</v>
      </c>
      <c r="I6" s="4">
        <v>13</v>
      </c>
      <c r="J6" s="4">
        <v>10</v>
      </c>
      <c r="K6" s="11">
        <f t="shared" si="0"/>
        <v>34</v>
      </c>
      <c r="L6" s="4">
        <v>5</v>
      </c>
      <c r="M6" s="4"/>
      <c r="N6" s="15"/>
      <c r="O6" s="15"/>
      <c r="P6" s="15"/>
      <c r="Q6" s="15"/>
      <c r="R6" s="15"/>
      <c r="S6" s="15"/>
      <c r="T6" s="15"/>
      <c r="U6" s="15"/>
      <c r="V6" s="15"/>
      <c r="W6" s="15"/>
      <c r="X6" s="8">
        <f t="shared" si="1"/>
        <v>0</v>
      </c>
      <c r="Y6" s="4"/>
    </row>
    <row r="7" spans="1:25" x14ac:dyDescent="0.25">
      <c r="A7" s="20">
        <v>13</v>
      </c>
      <c r="B7" s="2" t="s">
        <v>37</v>
      </c>
      <c r="C7" s="2" t="e">
        <f>IF(VLOOKUP('самарск качели'!B7,#REF!,2,TRUE)="","",VLOOKUP('самарск качели'!B7,#REF!,2,TRUE))</f>
        <v>#REF!</v>
      </c>
      <c r="D7" s="3" t="s">
        <v>53</v>
      </c>
      <c r="E7" s="4"/>
      <c r="F7" s="4">
        <v>5</v>
      </c>
      <c r="G7" s="4">
        <v>3</v>
      </c>
      <c r="H7" s="4">
        <v>6</v>
      </c>
      <c r="I7" s="4">
        <v>9</v>
      </c>
      <c r="J7" s="4">
        <v>7</v>
      </c>
      <c r="K7" s="11">
        <f t="shared" si="0"/>
        <v>30</v>
      </c>
      <c r="L7" s="4">
        <v>6</v>
      </c>
      <c r="M7" s="4"/>
      <c r="N7" s="15"/>
      <c r="O7" s="15"/>
      <c r="P7" s="15"/>
      <c r="Q7" s="15"/>
      <c r="R7" s="15"/>
      <c r="S7" s="15"/>
      <c r="T7" s="15"/>
      <c r="U7" s="15"/>
      <c r="V7" s="15"/>
      <c r="W7" s="15"/>
      <c r="X7" s="8">
        <f t="shared" si="1"/>
        <v>0</v>
      </c>
      <c r="Y7" s="4"/>
    </row>
    <row r="8" spans="1:25" x14ac:dyDescent="0.25">
      <c r="A8" s="20">
        <v>6</v>
      </c>
      <c r="B8" s="2" t="s">
        <v>46</v>
      </c>
      <c r="C8" s="2" t="e">
        <f>IF(VLOOKUP('самарск качели'!#REF!,#REF!,2,TRUE)="","",VLOOKUP('самарск качели'!#REF!,#REF!,2,TRUE))</f>
        <v>#REF!</v>
      </c>
      <c r="D8" s="3" t="s">
        <v>53</v>
      </c>
      <c r="E8" s="4"/>
      <c r="F8" s="4">
        <v>1</v>
      </c>
      <c r="G8" s="4">
        <v>5</v>
      </c>
      <c r="H8" s="4">
        <v>10</v>
      </c>
      <c r="I8" s="4">
        <v>5</v>
      </c>
      <c r="J8" s="4">
        <v>5</v>
      </c>
      <c r="K8" s="11">
        <f t="shared" si="0"/>
        <v>26</v>
      </c>
      <c r="L8" s="4">
        <v>7</v>
      </c>
      <c r="M8" s="4"/>
      <c r="N8" s="15"/>
      <c r="O8" s="15"/>
      <c r="P8" s="15"/>
      <c r="Q8" s="15"/>
      <c r="R8" s="15"/>
      <c r="S8" s="15"/>
      <c r="T8" s="15"/>
      <c r="U8" s="15"/>
      <c r="V8" s="15"/>
      <c r="W8" s="15"/>
      <c r="X8" s="8">
        <f t="shared" si="1"/>
        <v>0</v>
      </c>
      <c r="Y8" s="4"/>
    </row>
    <row r="9" spans="1:25" x14ac:dyDescent="0.25">
      <c r="A9" s="20">
        <v>9</v>
      </c>
      <c r="B9" s="2" t="s">
        <v>57</v>
      </c>
      <c r="C9" s="2" t="e">
        <f>IF(VLOOKUP('самарск качели'!B4,#REF!,2,TRUE)="","",VLOOKUP('самарск качели'!B4,#REF!,2,TRUE))</f>
        <v>#REF!</v>
      </c>
      <c r="D9" s="3" t="s">
        <v>53</v>
      </c>
      <c r="E9" s="4"/>
      <c r="F9" s="4">
        <v>7</v>
      </c>
      <c r="G9" s="4">
        <v>2</v>
      </c>
      <c r="H9" s="4">
        <v>3</v>
      </c>
      <c r="I9" s="4">
        <v>4</v>
      </c>
      <c r="J9" s="4">
        <v>9</v>
      </c>
      <c r="K9" s="11">
        <f t="shared" si="0"/>
        <v>25</v>
      </c>
      <c r="L9" s="4">
        <v>8</v>
      </c>
      <c r="M9" s="4"/>
      <c r="N9" s="15"/>
      <c r="O9" s="15"/>
      <c r="P9" s="15"/>
      <c r="Q9" s="15"/>
      <c r="R9" s="15"/>
      <c r="S9" s="15"/>
      <c r="T9" s="15"/>
      <c r="U9" s="15"/>
      <c r="V9" s="15"/>
      <c r="W9" s="15"/>
      <c r="X9" s="8">
        <f t="shared" si="1"/>
        <v>0</v>
      </c>
      <c r="Y9" s="4"/>
    </row>
    <row r="10" spans="1:25" x14ac:dyDescent="0.25">
      <c r="A10" s="20">
        <v>3</v>
      </c>
      <c r="B10" s="2" t="s">
        <v>3</v>
      </c>
      <c r="C10" s="2" t="e">
        <f>IF(VLOOKUP('самарск качели'!#REF!,#REF!,2,TRUE)="","",VLOOKUP('самарск качели'!#REF!,#REF!,2,TRUE))</f>
        <v>#REF!</v>
      </c>
      <c r="D10" s="3" t="s">
        <v>53</v>
      </c>
      <c r="E10" s="4"/>
      <c r="F10" s="4">
        <v>4</v>
      </c>
      <c r="G10" s="4">
        <v>2</v>
      </c>
      <c r="H10" s="4">
        <v>8</v>
      </c>
      <c r="I10" s="4">
        <v>3</v>
      </c>
      <c r="J10" s="4">
        <v>7</v>
      </c>
      <c r="K10" s="11">
        <f t="shared" si="0"/>
        <v>24</v>
      </c>
      <c r="L10" s="4">
        <v>9</v>
      </c>
      <c r="M10" s="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8">
        <f t="shared" si="1"/>
        <v>0</v>
      </c>
      <c r="Y10" s="4"/>
    </row>
    <row r="11" spans="1:25" x14ac:dyDescent="0.25">
      <c r="A11" s="20">
        <v>7</v>
      </c>
      <c r="B11" s="2" t="s">
        <v>7</v>
      </c>
      <c r="C11" s="2" t="e">
        <f>IF(VLOOKUP('самарск качели'!B8,#REF!,2,TRUE)="","",VLOOKUP('самарск качели'!B8,#REF!,2,TRUE))</f>
        <v>#REF!</v>
      </c>
      <c r="D11" s="3" t="s">
        <v>53</v>
      </c>
      <c r="E11" s="4"/>
      <c r="F11" s="4">
        <v>9</v>
      </c>
      <c r="G11" s="4">
        <v>5</v>
      </c>
      <c r="H11" s="4">
        <v>1</v>
      </c>
      <c r="I11" s="4">
        <v>4</v>
      </c>
      <c r="J11" s="4">
        <v>5</v>
      </c>
      <c r="K11" s="11">
        <f t="shared" si="0"/>
        <v>24</v>
      </c>
      <c r="L11" s="4">
        <v>10</v>
      </c>
      <c r="M11" s="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8">
        <f t="shared" si="1"/>
        <v>0</v>
      </c>
      <c r="Y11" s="4"/>
    </row>
    <row r="12" spans="1:25" x14ac:dyDescent="0.25">
      <c r="A12" s="20">
        <v>10</v>
      </c>
      <c r="B12" s="2" t="s">
        <v>48</v>
      </c>
      <c r="C12" s="2" t="e">
        <f>IF(VLOOKUP('самарск качели'!B9,#REF!,2,TRUE)="","",VLOOKUP('самарск качели'!B9,#REF!,2,TRUE))</f>
        <v>#REF!</v>
      </c>
      <c r="D12" s="3" t="s">
        <v>53</v>
      </c>
      <c r="E12" s="4"/>
      <c r="F12" s="4">
        <v>4</v>
      </c>
      <c r="G12" s="4">
        <v>6</v>
      </c>
      <c r="H12" s="4">
        <v>4</v>
      </c>
      <c r="I12" s="4">
        <v>3</v>
      </c>
      <c r="J12" s="4">
        <v>5</v>
      </c>
      <c r="K12" s="11">
        <f t="shared" si="0"/>
        <v>22</v>
      </c>
      <c r="L12" s="4">
        <v>11</v>
      </c>
      <c r="M12" s="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8">
        <f t="shared" si="1"/>
        <v>0</v>
      </c>
      <c r="Y12" s="4"/>
    </row>
    <row r="13" spans="1:25" x14ac:dyDescent="0.25">
      <c r="A13" s="20">
        <v>2</v>
      </c>
      <c r="B13" s="2" t="s">
        <v>41</v>
      </c>
      <c r="C13" s="2" t="e">
        <f>IF(VLOOKUP('самарск качели'!#REF!,#REF!,2,TRUE)="","",VLOOKUP('самарск качели'!#REF!,#REF!,2,TRUE))</f>
        <v>#REF!</v>
      </c>
      <c r="D13" s="3" t="s">
        <v>53</v>
      </c>
      <c r="E13" s="4"/>
      <c r="F13" s="4">
        <v>0</v>
      </c>
      <c r="G13" s="4">
        <v>3</v>
      </c>
      <c r="H13" s="4">
        <v>2</v>
      </c>
      <c r="I13" s="4">
        <v>1</v>
      </c>
      <c r="J13" s="4">
        <v>4</v>
      </c>
      <c r="K13" s="11">
        <f t="shared" si="0"/>
        <v>10</v>
      </c>
      <c r="L13" s="4">
        <v>12</v>
      </c>
      <c r="M13" s="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8">
        <f t="shared" si="1"/>
        <v>0</v>
      </c>
      <c r="Y13" s="4"/>
    </row>
    <row r="14" spans="1:25" x14ac:dyDescent="0.25">
      <c r="A14" s="20">
        <v>1</v>
      </c>
      <c r="B14" s="2" t="s">
        <v>45</v>
      </c>
      <c r="C14" s="2" t="e">
        <f>IF(VLOOKUP('самарск качели'!B10,#REF!,2,TRUE)="","",VLOOKUP('самарск качели'!B10,#REF!,2,TRUE))</f>
        <v>#REF!</v>
      </c>
      <c r="D14" s="3" t="s">
        <v>53</v>
      </c>
      <c r="E14" s="4"/>
      <c r="F14" s="4">
        <v>2</v>
      </c>
      <c r="G14" s="4">
        <v>2</v>
      </c>
      <c r="H14" s="4">
        <v>2</v>
      </c>
      <c r="I14" s="4">
        <v>3</v>
      </c>
      <c r="J14" s="4">
        <v>0</v>
      </c>
      <c r="K14" s="11">
        <f t="shared" si="0"/>
        <v>9</v>
      </c>
      <c r="L14" s="4">
        <v>13</v>
      </c>
      <c r="M14" s="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8">
        <f t="shared" si="1"/>
        <v>0</v>
      </c>
      <c r="Y14" s="4"/>
    </row>
  </sheetData>
  <autoFilter ref="A1:Y14">
    <sortState ref="A2:Y49">
      <sortCondition descending="1" ref="K1:K52"/>
    </sortState>
  </autoFilter>
  <dataConsolidate/>
  <dataValidations xWindow="1174" yWindow="428" count="9">
    <dataValidation allowBlank="1" showInputMessage="1" showErrorMessage="1" promptTitle="Результаты серий" prompt="_x000a_Суммируются результаты каждого ножа, оставшегося в мишени, после завершения серии" sqref="N1:W1048576 F1:J1048576"/>
    <dataValidation allowBlank="1" showInputMessage="1" showErrorMessage="1" promptTitle="См.лист &quot;Список&quot;" prompt="_x000a_Данные заполняются в листе &quot;Список&quot;, столбец &quot;В&quot;" sqref="C1:C1048576"/>
    <dataValidation allowBlank="1" showInputMessage="1" showErrorMessage="1" promptTitle="1. Выполни сортировку!!!" prompt="_x000a_После отборочных серий, столбец сортируется от большего значения к меньшему для определения финалистов._x000a__x000a_Проверь формулы!!!_x000a_" sqref="K1:K1048576"/>
    <dataValidation allowBlank="1" showInputMessage="1" showErrorMessage="1" promptTitle="Выполни сортировку !!!" prompt="_x000a_После финальных серий, столбец сортируется от большего значения к меньшему для определения победителей._x000a_При одинаковых суммах, сравниваются предыдущие серии._x000a__x000a_Проверь формулы!!!" sqref="X1:X1048576"/>
    <dataValidation allowBlank="1" showInputMessage="1" showErrorMessage="1" promptTitle="Вводится дистанция" prompt="или дисциплина._x000a__x000a_Форма протокола на 1 дистанцию, формируется нажатием стрелки в правом нижнем углу ячейки С1, с поставлением  галочки на нужной дистанции." sqref="D1:D1048576"/>
    <dataValidation allowBlank="1" showInputMessage="1" showErrorMessage="1" promptTitle="Выбираются финалисты" prompt="_x000a_После сортировки столбца &quot;Сумма отбор.&quot;, места распределяются по порядку. _x000a__x000a_При одинаковых суммах, сравниваются предыдущие серии._x000a_" sqref="L1:L1048576"/>
    <dataValidation allowBlank="1" showInputMessage="1" showErrorMessage="1" promptTitle="Вводится № стенда " prompt="_x000a_Проставляется вручную" sqref="E1:E1048576"/>
    <dataValidation allowBlank="1" showInputMessage="1" showErrorMessage="1" promptTitle="Распределяются стенды" prompt="для финалистов._x000a__x000a_По столбцу &quot;Место отбор.&quot;, последний стенд - первое место, предпоследний - второе место и далее, в обратном порядке." sqref="M1:M1048576"/>
    <dataValidation allowBlank="1" showInputMessage="1" showErrorMessage="1" promptTitle="Выбираются победители" prompt="1. После сортировки по&quot;Сумма финал&quot;, места расставляются по порядку. _x000a_2. Сортируются призеры, нажатием стрелки в ячейке Х1 и простановкой галочек только на 1,2,3._x000a_3. ОБЩИЙ ИТОГ, для заполнения дипломов получается нажатием &quot;1&quot; слева вверху над ячейкой А1. " sqref="Y1:Y1048576"/>
  </dataValidations>
  <printOptions horizontalCentered="1"/>
  <pageMargins left="0.23622047244094491" right="0.23622047244094491" top="0.98425196850393704" bottom="0.74803149606299213" header="0.31496062992125984" footer="0.31496062992125984"/>
  <pageSetup paperSize="9" scale="67" fitToHeight="0" orientation="landscape" r:id="rId1"/>
  <headerFooter>
    <oddHeader>&amp;L&amp;14Дата: __________________&amp;C&amp;"-,полужирный"&amp;16ПРОТОКОЛ &amp;"-,обычный"&amp;11
соревнований по спортивному метанию ножа &amp;R&amp;14г. Самара</oddHeader>
    <oddFooter>&amp;LСудья соревнований: _______________________________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2"/>
  <sheetViews>
    <sheetView topLeftCell="B1" workbookViewId="0">
      <pane ySplit="1" topLeftCell="A2" activePane="bottomLeft" state="frozen"/>
      <selection pane="bottomLeft" activeCell="N7" sqref="N7:W7"/>
    </sheetView>
  </sheetViews>
  <sheetFormatPr defaultRowHeight="15.75" outlineLevelCol="1" x14ac:dyDescent="0.25"/>
  <cols>
    <col min="1" max="1" width="3.5703125" style="1" bestFit="1" customWidth="1"/>
    <col min="2" max="2" width="26" style="5" customWidth="1"/>
    <col min="3" max="3" width="19.7109375" style="5" bestFit="1" customWidth="1"/>
    <col min="4" max="4" width="13" style="6" customWidth="1"/>
    <col min="5" max="5" width="7.5703125" style="7" hidden="1" customWidth="1" outlineLevel="1"/>
    <col min="6" max="10" width="8.42578125" style="1" hidden="1" customWidth="1" outlineLevel="1"/>
    <col min="11" max="11" width="8" style="1" customWidth="1" collapsed="1"/>
    <col min="12" max="12" width="7.85546875" style="1" customWidth="1"/>
    <col min="13" max="13" width="7.28515625" style="7" customWidth="1" outlineLevel="1"/>
    <col min="14" max="23" width="6.28515625" style="1" customWidth="1" outlineLevel="1"/>
    <col min="24" max="24" width="9.42578125" style="1" customWidth="1"/>
    <col min="25" max="25" width="8.140625" style="1" customWidth="1"/>
    <col min="26" max="16384" width="9.140625" style="1"/>
  </cols>
  <sheetData>
    <row r="1" spans="1:25" s="10" customFormat="1" ht="48" customHeight="1" x14ac:dyDescent="0.25">
      <c r="A1" s="9" t="s">
        <v>60</v>
      </c>
      <c r="B1" s="13" t="s">
        <v>15</v>
      </c>
      <c r="C1" s="9" t="s">
        <v>0</v>
      </c>
      <c r="D1" s="13" t="s">
        <v>12</v>
      </c>
      <c r="E1" s="17" t="s">
        <v>13</v>
      </c>
      <c r="F1" s="14" t="s">
        <v>16</v>
      </c>
      <c r="G1" s="14" t="s">
        <v>17</v>
      </c>
      <c r="H1" s="14" t="s">
        <v>18</v>
      </c>
      <c r="I1" s="14" t="s">
        <v>19</v>
      </c>
      <c r="J1" s="14" t="s">
        <v>20</v>
      </c>
      <c r="K1" s="18" t="s">
        <v>34</v>
      </c>
      <c r="L1" s="12" t="s">
        <v>31</v>
      </c>
      <c r="M1" s="17" t="s">
        <v>13</v>
      </c>
      <c r="N1" s="14" t="s">
        <v>21</v>
      </c>
      <c r="O1" s="14" t="s">
        <v>22</v>
      </c>
      <c r="P1" s="14" t="s">
        <v>23</v>
      </c>
      <c r="Q1" s="14" t="s">
        <v>24</v>
      </c>
      <c r="R1" s="14" t="s">
        <v>25</v>
      </c>
      <c r="S1" s="14" t="s">
        <v>26</v>
      </c>
      <c r="T1" s="14" t="s">
        <v>27</v>
      </c>
      <c r="U1" s="14" t="s">
        <v>28</v>
      </c>
      <c r="V1" s="14" t="s">
        <v>29</v>
      </c>
      <c r="W1" s="14" t="s">
        <v>30</v>
      </c>
      <c r="X1" s="19" t="s">
        <v>33</v>
      </c>
      <c r="Y1" s="12" t="s">
        <v>32</v>
      </c>
    </row>
    <row r="2" spans="1:25" x14ac:dyDescent="0.25">
      <c r="A2" s="20">
        <v>2</v>
      </c>
      <c r="B2" s="2" t="s">
        <v>82</v>
      </c>
      <c r="C2" s="2" t="s">
        <v>4</v>
      </c>
      <c r="D2" s="3" t="s">
        <v>35</v>
      </c>
      <c r="E2" s="4">
        <v>2</v>
      </c>
      <c r="F2" s="4"/>
      <c r="G2" s="4"/>
      <c r="H2" s="4"/>
      <c r="I2" s="4"/>
      <c r="J2" s="4"/>
      <c r="K2" s="11">
        <f t="shared" ref="K2:K33" si="0">SUM(F2:J2)</f>
        <v>0</v>
      </c>
      <c r="L2" s="4">
        <v>6</v>
      </c>
      <c r="M2" s="4">
        <v>3</v>
      </c>
      <c r="N2" s="15">
        <v>30</v>
      </c>
      <c r="O2" s="15">
        <v>20</v>
      </c>
      <c r="P2" s="15">
        <v>25</v>
      </c>
      <c r="Q2" s="15">
        <v>30</v>
      </c>
      <c r="R2" s="15">
        <v>25</v>
      </c>
      <c r="S2" s="15">
        <v>50</v>
      </c>
      <c r="T2" s="15">
        <v>30</v>
      </c>
      <c r="U2" s="15">
        <v>30</v>
      </c>
      <c r="V2" s="15">
        <v>35</v>
      </c>
      <c r="W2" s="15">
        <v>40</v>
      </c>
      <c r="X2" s="8">
        <f t="shared" ref="X2:X33" si="1">SUM(N2:W2)</f>
        <v>315</v>
      </c>
      <c r="Y2" s="4">
        <v>1</v>
      </c>
    </row>
    <row r="3" spans="1:25" x14ac:dyDescent="0.25">
      <c r="A3" s="20">
        <v>15</v>
      </c>
      <c r="B3" s="2" t="s">
        <v>55</v>
      </c>
      <c r="C3" s="2" t="s">
        <v>4</v>
      </c>
      <c r="D3" s="3" t="s">
        <v>35</v>
      </c>
      <c r="E3" s="4">
        <v>1</v>
      </c>
      <c r="F3" s="4"/>
      <c r="G3" s="4"/>
      <c r="H3" s="4"/>
      <c r="I3" s="4"/>
      <c r="J3" s="4"/>
      <c r="K3" s="11">
        <f t="shared" si="0"/>
        <v>0</v>
      </c>
      <c r="L3" s="4">
        <v>2</v>
      </c>
      <c r="M3" s="4">
        <v>2</v>
      </c>
      <c r="N3" s="15">
        <v>40</v>
      </c>
      <c r="O3" s="15">
        <v>15</v>
      </c>
      <c r="P3" s="15">
        <v>10</v>
      </c>
      <c r="Q3" s="15">
        <v>20</v>
      </c>
      <c r="R3" s="15">
        <v>15</v>
      </c>
      <c r="S3" s="15">
        <v>5</v>
      </c>
      <c r="T3" s="15">
        <v>40</v>
      </c>
      <c r="U3" s="15">
        <v>5</v>
      </c>
      <c r="V3" s="15">
        <v>25</v>
      </c>
      <c r="W3" s="15">
        <v>35</v>
      </c>
      <c r="X3" s="8">
        <f t="shared" si="1"/>
        <v>210</v>
      </c>
      <c r="Y3" s="4">
        <v>2</v>
      </c>
    </row>
    <row r="4" spans="1:25" x14ac:dyDescent="0.25">
      <c r="A4" s="20">
        <v>11</v>
      </c>
      <c r="B4" s="2" t="s">
        <v>84</v>
      </c>
      <c r="C4" s="2" t="s">
        <v>4</v>
      </c>
      <c r="D4" s="3" t="s">
        <v>35</v>
      </c>
      <c r="E4" s="4">
        <v>3</v>
      </c>
      <c r="F4" s="4"/>
      <c r="G4" s="4"/>
      <c r="H4" s="4"/>
      <c r="I4" s="4"/>
      <c r="J4" s="4"/>
      <c r="K4" s="11">
        <f t="shared" si="0"/>
        <v>0</v>
      </c>
      <c r="L4" s="4">
        <v>8</v>
      </c>
      <c r="M4" s="4">
        <v>2</v>
      </c>
      <c r="N4" s="15">
        <v>10</v>
      </c>
      <c r="O4" s="15">
        <v>35</v>
      </c>
      <c r="P4" s="15">
        <v>0</v>
      </c>
      <c r="Q4" s="15">
        <v>0</v>
      </c>
      <c r="R4" s="15">
        <v>35</v>
      </c>
      <c r="S4" s="15">
        <v>20</v>
      </c>
      <c r="T4" s="15">
        <v>25</v>
      </c>
      <c r="U4" s="15">
        <v>15</v>
      </c>
      <c r="V4" s="15">
        <v>25</v>
      </c>
      <c r="W4" s="15">
        <v>10</v>
      </c>
      <c r="X4" s="8">
        <f t="shared" si="1"/>
        <v>175</v>
      </c>
      <c r="Y4" s="4">
        <v>3</v>
      </c>
    </row>
    <row r="5" spans="1:25" x14ac:dyDescent="0.25">
      <c r="A5" s="20">
        <v>9</v>
      </c>
      <c r="B5" s="2" t="s">
        <v>86</v>
      </c>
      <c r="C5" s="2" t="s">
        <v>4</v>
      </c>
      <c r="D5" s="3" t="s">
        <v>35</v>
      </c>
      <c r="E5" s="4">
        <v>1</v>
      </c>
      <c r="F5" s="4"/>
      <c r="G5" s="4"/>
      <c r="H5" s="4"/>
      <c r="I5" s="4"/>
      <c r="J5" s="4"/>
      <c r="K5" s="11">
        <f t="shared" si="0"/>
        <v>0</v>
      </c>
      <c r="L5" s="4">
        <v>10</v>
      </c>
      <c r="M5" s="4">
        <v>1</v>
      </c>
      <c r="N5" s="15">
        <v>20</v>
      </c>
      <c r="O5" s="15">
        <v>0</v>
      </c>
      <c r="P5" s="15">
        <v>0</v>
      </c>
      <c r="Q5" s="15">
        <v>20</v>
      </c>
      <c r="R5" s="15">
        <v>0</v>
      </c>
      <c r="S5" s="15">
        <v>10</v>
      </c>
      <c r="T5" s="15">
        <v>30</v>
      </c>
      <c r="U5" s="15">
        <v>15</v>
      </c>
      <c r="V5" s="15">
        <v>15</v>
      </c>
      <c r="W5" s="15">
        <v>30</v>
      </c>
      <c r="X5" s="8">
        <f t="shared" si="1"/>
        <v>140</v>
      </c>
      <c r="Y5" s="4">
        <v>4</v>
      </c>
    </row>
    <row r="6" spans="1:25" x14ac:dyDescent="0.25">
      <c r="A6" s="20">
        <v>18</v>
      </c>
      <c r="B6" s="2" t="s">
        <v>77</v>
      </c>
      <c r="C6" s="2" t="s">
        <v>36</v>
      </c>
      <c r="D6" s="3" t="s">
        <v>35</v>
      </c>
      <c r="E6" s="4">
        <v>2</v>
      </c>
      <c r="F6" s="4"/>
      <c r="G6" s="4"/>
      <c r="H6" s="4"/>
      <c r="I6" s="4"/>
      <c r="J6" s="4"/>
      <c r="K6" s="11">
        <f t="shared" si="0"/>
        <v>0</v>
      </c>
      <c r="L6" s="4">
        <v>1</v>
      </c>
      <c r="M6" s="4">
        <v>1</v>
      </c>
      <c r="N6" s="15">
        <v>10</v>
      </c>
      <c r="O6" s="15">
        <v>10</v>
      </c>
      <c r="P6" s="15">
        <v>0</v>
      </c>
      <c r="Q6" s="15">
        <v>20</v>
      </c>
      <c r="R6" s="15">
        <v>20</v>
      </c>
      <c r="S6" s="15">
        <v>0</v>
      </c>
      <c r="T6" s="15">
        <v>20</v>
      </c>
      <c r="U6" s="15">
        <v>20</v>
      </c>
      <c r="V6" s="15">
        <v>15</v>
      </c>
      <c r="W6" s="15">
        <v>15</v>
      </c>
      <c r="X6" s="8">
        <f t="shared" si="1"/>
        <v>130</v>
      </c>
      <c r="Y6" s="4">
        <v>5</v>
      </c>
    </row>
    <row r="7" spans="1:25" x14ac:dyDescent="0.25">
      <c r="A7" s="20">
        <v>6</v>
      </c>
      <c r="B7" s="2" t="s">
        <v>79</v>
      </c>
      <c r="C7" s="2" t="s">
        <v>4</v>
      </c>
      <c r="D7" s="3" t="s">
        <v>35</v>
      </c>
      <c r="E7" s="4">
        <v>3</v>
      </c>
      <c r="F7" s="4"/>
      <c r="G7" s="4"/>
      <c r="H7" s="4"/>
      <c r="I7" s="4"/>
      <c r="J7" s="4"/>
      <c r="K7" s="11">
        <f t="shared" si="0"/>
        <v>0</v>
      </c>
      <c r="L7" s="4">
        <v>4</v>
      </c>
      <c r="M7" s="4">
        <v>2</v>
      </c>
      <c r="N7" s="15">
        <v>5</v>
      </c>
      <c r="O7" s="15">
        <v>5</v>
      </c>
      <c r="P7" s="15">
        <v>0</v>
      </c>
      <c r="Q7" s="15">
        <v>0</v>
      </c>
      <c r="R7" s="15">
        <v>0</v>
      </c>
      <c r="S7" s="15">
        <v>0</v>
      </c>
      <c r="T7" s="15">
        <v>15</v>
      </c>
      <c r="U7" s="15">
        <v>5</v>
      </c>
      <c r="V7" s="15">
        <v>0</v>
      </c>
      <c r="W7" s="15">
        <v>10</v>
      </c>
      <c r="X7" s="8">
        <f t="shared" si="1"/>
        <v>40</v>
      </c>
      <c r="Y7" s="4">
        <v>6</v>
      </c>
    </row>
    <row r="8" spans="1:25" x14ac:dyDescent="0.25">
      <c r="A8" s="20">
        <v>13</v>
      </c>
      <c r="B8" s="2" t="s">
        <v>83</v>
      </c>
      <c r="C8" s="2" t="s">
        <v>4</v>
      </c>
      <c r="D8" s="3" t="s">
        <v>35</v>
      </c>
      <c r="E8" s="4">
        <v>3</v>
      </c>
      <c r="F8" s="4"/>
      <c r="G8" s="4"/>
      <c r="H8" s="4"/>
      <c r="I8" s="4"/>
      <c r="J8" s="4"/>
      <c r="K8" s="11">
        <f t="shared" si="0"/>
        <v>0</v>
      </c>
      <c r="L8" s="4">
        <v>7</v>
      </c>
      <c r="M8" s="4">
        <v>1</v>
      </c>
      <c r="N8" s="15">
        <v>0</v>
      </c>
      <c r="O8" s="15">
        <v>5</v>
      </c>
      <c r="P8" s="15">
        <v>0</v>
      </c>
      <c r="Q8" s="15">
        <v>15</v>
      </c>
      <c r="R8" s="15">
        <v>0</v>
      </c>
      <c r="S8" s="15">
        <v>5</v>
      </c>
      <c r="T8" s="15">
        <v>0</v>
      </c>
      <c r="U8" s="15">
        <v>0</v>
      </c>
      <c r="V8" s="15">
        <v>15</v>
      </c>
      <c r="W8" s="15">
        <v>0</v>
      </c>
      <c r="X8" s="8">
        <f t="shared" si="1"/>
        <v>40</v>
      </c>
      <c r="Y8" s="4">
        <v>7</v>
      </c>
    </row>
    <row r="9" spans="1:25" x14ac:dyDescent="0.25">
      <c r="A9" s="20">
        <v>5</v>
      </c>
      <c r="B9" s="2" t="s">
        <v>81</v>
      </c>
      <c r="C9" s="2" t="s">
        <v>4</v>
      </c>
      <c r="D9" s="3" t="s">
        <v>35</v>
      </c>
      <c r="E9" s="4">
        <v>1</v>
      </c>
      <c r="F9" s="4"/>
      <c r="G9" s="4"/>
      <c r="H9" s="4"/>
      <c r="I9" s="4"/>
      <c r="J9" s="4"/>
      <c r="K9" s="11">
        <f t="shared" si="0"/>
        <v>0</v>
      </c>
      <c r="L9" s="4">
        <v>5</v>
      </c>
      <c r="M9" s="4">
        <v>2</v>
      </c>
      <c r="N9" s="15">
        <v>-20</v>
      </c>
      <c r="O9" s="15">
        <v>0</v>
      </c>
      <c r="P9" s="15">
        <v>15</v>
      </c>
      <c r="Q9" s="15">
        <v>15</v>
      </c>
      <c r="R9" s="15">
        <v>15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8">
        <f t="shared" si="1"/>
        <v>25</v>
      </c>
      <c r="Y9" s="4">
        <v>8</v>
      </c>
    </row>
    <row r="10" spans="1:25" x14ac:dyDescent="0.25">
      <c r="A10" s="20">
        <v>12</v>
      </c>
      <c r="B10" s="2" t="s">
        <v>85</v>
      </c>
      <c r="C10" s="2" t="s">
        <v>4</v>
      </c>
      <c r="D10" s="3" t="s">
        <v>35</v>
      </c>
      <c r="E10" s="4">
        <v>1</v>
      </c>
      <c r="F10" s="4"/>
      <c r="G10" s="4"/>
      <c r="H10" s="4"/>
      <c r="I10" s="4"/>
      <c r="J10" s="4"/>
      <c r="K10" s="11">
        <f t="shared" si="0"/>
        <v>0</v>
      </c>
      <c r="L10" s="4">
        <v>9</v>
      </c>
      <c r="M10" s="4">
        <v>3</v>
      </c>
      <c r="N10" s="15">
        <v>0</v>
      </c>
      <c r="O10" s="15">
        <v>0</v>
      </c>
      <c r="P10" s="15">
        <v>0</v>
      </c>
      <c r="Q10" s="15">
        <v>0</v>
      </c>
      <c r="R10" s="15">
        <v>5</v>
      </c>
      <c r="S10" s="15">
        <v>0</v>
      </c>
      <c r="T10" s="15">
        <v>20</v>
      </c>
      <c r="U10" s="15">
        <v>0</v>
      </c>
      <c r="V10" s="15">
        <v>0</v>
      </c>
      <c r="W10" s="15">
        <v>0</v>
      </c>
      <c r="X10" s="8">
        <f t="shared" si="1"/>
        <v>25</v>
      </c>
      <c r="Y10" s="4">
        <v>9</v>
      </c>
    </row>
    <row r="11" spans="1:25" x14ac:dyDescent="0.25">
      <c r="A11" s="20">
        <v>7</v>
      </c>
      <c r="B11" s="2" t="s">
        <v>78</v>
      </c>
      <c r="C11" s="2" t="s">
        <v>4</v>
      </c>
      <c r="D11" s="3" t="s">
        <v>35</v>
      </c>
      <c r="E11" s="4">
        <v>2</v>
      </c>
      <c r="F11" s="4"/>
      <c r="G11" s="4"/>
      <c r="H11" s="4"/>
      <c r="I11" s="4"/>
      <c r="J11" s="4"/>
      <c r="K11" s="11">
        <f t="shared" si="0"/>
        <v>0</v>
      </c>
      <c r="L11" s="4">
        <v>3</v>
      </c>
      <c r="M11" s="4">
        <v>1</v>
      </c>
      <c r="N11" s="15">
        <v>10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8">
        <f t="shared" si="1"/>
        <v>10</v>
      </c>
      <c r="Y11" s="4">
        <v>10</v>
      </c>
    </row>
    <row r="12" spans="1:25" hidden="1" x14ac:dyDescent="0.25">
      <c r="A12" s="20">
        <v>1</v>
      </c>
      <c r="B12" s="2" t="s">
        <v>49</v>
      </c>
      <c r="C12" s="2"/>
      <c r="D12" s="3" t="s">
        <v>53</v>
      </c>
      <c r="E12" s="4">
        <v>1</v>
      </c>
      <c r="F12" s="4">
        <v>45</v>
      </c>
      <c r="G12" s="4">
        <v>55</v>
      </c>
      <c r="H12" s="4">
        <v>10</v>
      </c>
      <c r="I12" s="4">
        <v>30</v>
      </c>
      <c r="J12" s="4">
        <v>15</v>
      </c>
      <c r="K12" s="11">
        <f t="shared" si="0"/>
        <v>155</v>
      </c>
      <c r="L12" s="4"/>
      <c r="M12" s="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8">
        <f t="shared" si="1"/>
        <v>0</v>
      </c>
      <c r="Y12" s="4"/>
    </row>
    <row r="13" spans="1:25" hidden="1" x14ac:dyDescent="0.25">
      <c r="A13" s="20">
        <v>2</v>
      </c>
      <c r="B13" s="2" t="s">
        <v>50</v>
      </c>
      <c r="C13" s="2"/>
      <c r="D13" s="3" t="s">
        <v>53</v>
      </c>
      <c r="E13" s="4">
        <v>2</v>
      </c>
      <c r="F13" s="4">
        <v>55</v>
      </c>
      <c r="G13" s="4">
        <v>25</v>
      </c>
      <c r="H13" s="4">
        <v>35</v>
      </c>
      <c r="I13" s="4">
        <v>25</v>
      </c>
      <c r="J13" s="4">
        <v>35</v>
      </c>
      <c r="K13" s="11">
        <f t="shared" si="0"/>
        <v>175</v>
      </c>
      <c r="L13" s="4"/>
      <c r="M13" s="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8">
        <f t="shared" si="1"/>
        <v>0</v>
      </c>
      <c r="Y13" s="4"/>
    </row>
    <row r="14" spans="1:25" hidden="1" x14ac:dyDescent="0.25">
      <c r="A14" s="20">
        <v>3</v>
      </c>
      <c r="B14" s="2" t="s">
        <v>54</v>
      </c>
      <c r="C14" s="2"/>
      <c r="D14" s="3" t="s">
        <v>53</v>
      </c>
      <c r="E14" s="4">
        <v>3</v>
      </c>
      <c r="F14" s="4">
        <v>40</v>
      </c>
      <c r="G14" s="4">
        <v>20</v>
      </c>
      <c r="H14" s="4">
        <v>5</v>
      </c>
      <c r="I14" s="4">
        <v>20</v>
      </c>
      <c r="J14" s="4">
        <v>10</v>
      </c>
      <c r="K14" s="11">
        <f t="shared" si="0"/>
        <v>95</v>
      </c>
      <c r="L14" s="4"/>
      <c r="M14" s="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8">
        <f t="shared" si="1"/>
        <v>0</v>
      </c>
      <c r="Y14" s="4"/>
    </row>
    <row r="15" spans="1:25" hidden="1" x14ac:dyDescent="0.25">
      <c r="A15" s="20">
        <v>4</v>
      </c>
      <c r="B15" s="2" t="s">
        <v>38</v>
      </c>
      <c r="C15" s="2"/>
      <c r="D15" s="3" t="s">
        <v>53</v>
      </c>
      <c r="E15" s="4">
        <v>1</v>
      </c>
      <c r="F15" s="4">
        <v>40</v>
      </c>
      <c r="G15" s="4">
        <v>35</v>
      </c>
      <c r="H15" s="4">
        <v>50</v>
      </c>
      <c r="I15" s="4">
        <v>50</v>
      </c>
      <c r="J15" s="4">
        <v>35</v>
      </c>
      <c r="K15" s="11">
        <f t="shared" si="0"/>
        <v>210</v>
      </c>
      <c r="L15" s="4"/>
      <c r="M15" s="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8">
        <f t="shared" si="1"/>
        <v>0</v>
      </c>
      <c r="Y15" s="4"/>
    </row>
    <row r="16" spans="1:25" hidden="1" x14ac:dyDescent="0.25">
      <c r="A16" s="20">
        <v>0</v>
      </c>
      <c r="B16" s="2"/>
      <c r="C16" s="2"/>
      <c r="D16" s="3" t="s">
        <v>53</v>
      </c>
      <c r="E16" s="4">
        <v>2</v>
      </c>
      <c r="F16" s="4"/>
      <c r="G16" s="4"/>
      <c r="H16" s="4"/>
      <c r="I16" s="4"/>
      <c r="J16" s="4"/>
      <c r="K16" s="11">
        <f t="shared" si="0"/>
        <v>0</v>
      </c>
      <c r="L16" s="4"/>
      <c r="M16" s="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8">
        <f t="shared" si="1"/>
        <v>0</v>
      </c>
      <c r="Y16" s="4"/>
    </row>
    <row r="17" spans="1:25" hidden="1" x14ac:dyDescent="0.25">
      <c r="A17" s="20">
        <v>0</v>
      </c>
      <c r="B17" s="2"/>
      <c r="C17" s="2"/>
      <c r="D17" s="3" t="s">
        <v>53</v>
      </c>
      <c r="E17" s="4">
        <v>3</v>
      </c>
      <c r="F17" s="4"/>
      <c r="G17" s="4"/>
      <c r="H17" s="4"/>
      <c r="I17" s="4"/>
      <c r="J17" s="4"/>
      <c r="K17" s="11">
        <f t="shared" si="0"/>
        <v>0</v>
      </c>
      <c r="L17" s="4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8">
        <f t="shared" si="1"/>
        <v>0</v>
      </c>
      <c r="Y17" s="4"/>
    </row>
    <row r="18" spans="1:25" hidden="1" x14ac:dyDescent="0.25">
      <c r="A18" s="20">
        <v>0</v>
      </c>
      <c r="B18" s="2"/>
      <c r="C18" s="2"/>
      <c r="D18" s="3" t="s">
        <v>53</v>
      </c>
      <c r="E18" s="4">
        <v>2</v>
      </c>
      <c r="F18" s="4"/>
      <c r="G18" s="4"/>
      <c r="H18" s="4"/>
      <c r="I18" s="4"/>
      <c r="J18" s="4"/>
      <c r="K18" s="11">
        <f t="shared" si="0"/>
        <v>0</v>
      </c>
      <c r="L18" s="4"/>
      <c r="M18" s="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8">
        <f t="shared" si="1"/>
        <v>0</v>
      </c>
      <c r="Y18" s="4"/>
    </row>
    <row r="19" spans="1:25" hidden="1" x14ac:dyDescent="0.25">
      <c r="A19" s="20">
        <v>0</v>
      </c>
      <c r="B19" s="2"/>
      <c r="C19" s="2"/>
      <c r="D19" s="3" t="s">
        <v>53</v>
      </c>
      <c r="E19" s="4">
        <v>1</v>
      </c>
      <c r="F19" s="4"/>
      <c r="G19" s="4"/>
      <c r="H19" s="4"/>
      <c r="I19" s="4"/>
      <c r="J19" s="4"/>
      <c r="K19" s="11">
        <f t="shared" si="0"/>
        <v>0</v>
      </c>
      <c r="L19" s="4"/>
      <c r="M19" s="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8">
        <f t="shared" si="1"/>
        <v>0</v>
      </c>
      <c r="Y19" s="4"/>
    </row>
    <row r="20" spans="1:25" hidden="1" x14ac:dyDescent="0.25">
      <c r="A20" s="20">
        <v>14</v>
      </c>
      <c r="B20" s="2" t="s">
        <v>38</v>
      </c>
      <c r="C20" s="2" t="e">
        <f>IF(VLOOKUP(Девушки!B33,#REF!,2,TRUE)="","",VLOOKUP(Девушки!B33,#REF!,2,TRUE))</f>
        <v>#REF!</v>
      </c>
      <c r="D20" s="3" t="s">
        <v>59</v>
      </c>
      <c r="E20" s="4">
        <v>2</v>
      </c>
      <c r="F20" s="4">
        <v>35</v>
      </c>
      <c r="G20" s="4">
        <v>55</v>
      </c>
      <c r="H20" s="4">
        <v>40</v>
      </c>
      <c r="I20" s="4">
        <v>40</v>
      </c>
      <c r="J20" s="4">
        <v>40</v>
      </c>
      <c r="K20" s="11">
        <f t="shared" si="0"/>
        <v>210</v>
      </c>
      <c r="L20" s="4">
        <v>1</v>
      </c>
      <c r="M20" s="4">
        <v>3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8">
        <f t="shared" si="1"/>
        <v>0</v>
      </c>
      <c r="Y20" s="4"/>
    </row>
    <row r="21" spans="1:25" hidden="1" x14ac:dyDescent="0.25">
      <c r="A21" s="20">
        <v>18</v>
      </c>
      <c r="B21" s="2" t="s">
        <v>40</v>
      </c>
      <c r="C21" s="2" t="e">
        <f>IF(VLOOKUP(Девушки!B37,#REF!,2,TRUE)="","",VLOOKUP(Девушки!B37,#REF!,2,TRUE))</f>
        <v>#REF!</v>
      </c>
      <c r="D21" s="3" t="s">
        <v>59</v>
      </c>
      <c r="E21" s="4">
        <v>3</v>
      </c>
      <c r="F21" s="4">
        <v>30</v>
      </c>
      <c r="G21" s="4">
        <v>40</v>
      </c>
      <c r="H21" s="4">
        <v>60</v>
      </c>
      <c r="I21" s="4">
        <v>30</v>
      </c>
      <c r="J21" s="4">
        <v>30</v>
      </c>
      <c r="K21" s="11">
        <f t="shared" si="0"/>
        <v>190</v>
      </c>
      <c r="L21" s="4">
        <v>2</v>
      </c>
      <c r="M21" s="4">
        <v>2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8">
        <f t="shared" si="1"/>
        <v>0</v>
      </c>
      <c r="Y21" s="4"/>
    </row>
    <row r="22" spans="1:25" hidden="1" x14ac:dyDescent="0.25">
      <c r="A22" s="20">
        <v>8</v>
      </c>
      <c r="B22" s="2" t="s">
        <v>57</v>
      </c>
      <c r="C22" s="2" t="e">
        <f>IF(VLOOKUP(Девушки!B27,#REF!,2,TRUE)="","",VLOOKUP(Девушки!B27,#REF!,2,TRUE))</f>
        <v>#REF!</v>
      </c>
      <c r="D22" s="3" t="s">
        <v>59</v>
      </c>
      <c r="E22" s="4">
        <v>2</v>
      </c>
      <c r="F22" s="4">
        <v>60</v>
      </c>
      <c r="G22" s="4">
        <v>35</v>
      </c>
      <c r="H22" s="4">
        <v>15</v>
      </c>
      <c r="I22" s="4">
        <v>30</v>
      </c>
      <c r="J22" s="4">
        <v>40</v>
      </c>
      <c r="K22" s="11">
        <f t="shared" si="0"/>
        <v>180</v>
      </c>
      <c r="L22" s="4">
        <v>3</v>
      </c>
      <c r="M22" s="4">
        <v>1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8">
        <f t="shared" si="1"/>
        <v>0</v>
      </c>
      <c r="Y22" s="4"/>
    </row>
    <row r="23" spans="1:25" hidden="1" x14ac:dyDescent="0.25">
      <c r="A23" s="20">
        <v>10</v>
      </c>
      <c r="B23" s="2" t="s">
        <v>39</v>
      </c>
      <c r="C23" s="2" t="e">
        <f>IF(VLOOKUP(Девушки!B29,#REF!,2,TRUE)="","",VLOOKUP(Девушки!B29,#REF!,2,TRUE))</f>
        <v>#REF!</v>
      </c>
      <c r="D23" s="3" t="s">
        <v>59</v>
      </c>
      <c r="E23" s="4">
        <v>1</v>
      </c>
      <c r="F23" s="4">
        <v>20</v>
      </c>
      <c r="G23" s="4">
        <v>45</v>
      </c>
      <c r="H23" s="4">
        <v>50</v>
      </c>
      <c r="I23" s="4">
        <v>30</v>
      </c>
      <c r="J23" s="4">
        <v>30</v>
      </c>
      <c r="K23" s="11">
        <f t="shared" si="0"/>
        <v>175</v>
      </c>
      <c r="L23" s="4">
        <v>4</v>
      </c>
      <c r="M23" s="4">
        <v>3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8">
        <f t="shared" si="1"/>
        <v>0</v>
      </c>
      <c r="Y23" s="4"/>
    </row>
    <row r="24" spans="1:25" hidden="1" x14ac:dyDescent="0.25">
      <c r="A24" s="20">
        <v>2</v>
      </c>
      <c r="B24" s="2" t="s">
        <v>48</v>
      </c>
      <c r="C24" s="2" t="e">
        <f>IF(VLOOKUP(Девушки!B21,#REF!,2,TRUE)="","",VLOOKUP(Девушки!B21,#REF!,2,TRUE))</f>
        <v>#REF!</v>
      </c>
      <c r="D24" s="3" t="s">
        <v>59</v>
      </c>
      <c r="E24" s="4">
        <v>2</v>
      </c>
      <c r="F24" s="4">
        <v>20</v>
      </c>
      <c r="G24" s="4">
        <v>5</v>
      </c>
      <c r="H24" s="4">
        <v>35</v>
      </c>
      <c r="I24" s="4">
        <v>50</v>
      </c>
      <c r="J24" s="4">
        <v>40</v>
      </c>
      <c r="K24" s="11">
        <f t="shared" si="0"/>
        <v>150</v>
      </c>
      <c r="L24" s="4">
        <v>5</v>
      </c>
      <c r="M24" s="4">
        <v>2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8">
        <f t="shared" si="1"/>
        <v>0</v>
      </c>
      <c r="Y24" s="4"/>
    </row>
    <row r="25" spans="1:25" hidden="1" x14ac:dyDescent="0.25">
      <c r="A25" s="20">
        <v>9</v>
      </c>
      <c r="B25" s="2" t="s">
        <v>1</v>
      </c>
      <c r="C25" s="2" t="e">
        <f>IF(VLOOKUP(Девушки!B28,#REF!,2,TRUE)="","",VLOOKUP(Девушки!B28,#REF!,2,TRUE))</f>
        <v>#REF!</v>
      </c>
      <c r="D25" s="3" t="s">
        <v>59</v>
      </c>
      <c r="E25" s="4">
        <v>3</v>
      </c>
      <c r="F25" s="4">
        <v>45</v>
      </c>
      <c r="G25" s="4">
        <v>20</v>
      </c>
      <c r="H25" s="4">
        <v>55</v>
      </c>
      <c r="I25" s="4">
        <v>0</v>
      </c>
      <c r="J25" s="4">
        <v>30</v>
      </c>
      <c r="K25" s="11">
        <f t="shared" si="0"/>
        <v>150</v>
      </c>
      <c r="L25" s="4">
        <v>6</v>
      </c>
      <c r="M25" s="4">
        <v>1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8">
        <f t="shared" si="1"/>
        <v>0</v>
      </c>
      <c r="Y25" s="4"/>
    </row>
    <row r="26" spans="1:25" hidden="1" x14ac:dyDescent="0.25">
      <c r="A26" s="20">
        <v>15</v>
      </c>
      <c r="B26" s="2" t="s">
        <v>3</v>
      </c>
      <c r="C26" s="2" t="e">
        <f>IF(VLOOKUP(Девушки!B34,#REF!,2,TRUE)="","",VLOOKUP(Девушки!B34,#REF!,2,TRUE))</f>
        <v>#REF!</v>
      </c>
      <c r="D26" s="3" t="s">
        <v>59</v>
      </c>
      <c r="E26" s="4">
        <v>3</v>
      </c>
      <c r="F26" s="4">
        <v>15</v>
      </c>
      <c r="G26" s="4">
        <v>25</v>
      </c>
      <c r="H26" s="4">
        <v>30</v>
      </c>
      <c r="I26" s="4">
        <v>45</v>
      </c>
      <c r="J26" s="4">
        <v>30</v>
      </c>
      <c r="K26" s="11">
        <f t="shared" si="0"/>
        <v>145</v>
      </c>
      <c r="L26" s="4">
        <v>7</v>
      </c>
      <c r="M26" s="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8">
        <f t="shared" si="1"/>
        <v>0</v>
      </c>
      <c r="Y26" s="4"/>
    </row>
    <row r="27" spans="1:25" hidden="1" x14ac:dyDescent="0.25">
      <c r="A27" s="20">
        <v>12</v>
      </c>
      <c r="B27" s="2" t="s">
        <v>46</v>
      </c>
      <c r="C27" s="2" t="e">
        <f>IF(VLOOKUP(Девушки!B31,#REF!,2,TRUE)="","",VLOOKUP(Девушки!B31,#REF!,2,TRUE))</f>
        <v>#REF!</v>
      </c>
      <c r="D27" s="3" t="s">
        <v>59</v>
      </c>
      <c r="E27" s="4">
        <v>3</v>
      </c>
      <c r="F27" s="4">
        <v>5</v>
      </c>
      <c r="G27" s="4">
        <v>45</v>
      </c>
      <c r="H27" s="4">
        <v>30</v>
      </c>
      <c r="I27" s="4">
        <v>30</v>
      </c>
      <c r="J27" s="4">
        <v>30</v>
      </c>
      <c r="K27" s="11">
        <f t="shared" si="0"/>
        <v>140</v>
      </c>
      <c r="L27" s="4">
        <v>8</v>
      </c>
      <c r="M27" s="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8">
        <f t="shared" si="1"/>
        <v>0</v>
      </c>
      <c r="Y27" s="4"/>
    </row>
    <row r="28" spans="1:25" hidden="1" x14ac:dyDescent="0.25">
      <c r="A28" s="20">
        <v>6</v>
      </c>
      <c r="B28" s="2" t="s">
        <v>5</v>
      </c>
      <c r="C28" s="2" t="e">
        <f>IF(VLOOKUP(Девушки!B25,#REF!,2,TRUE)="","",VLOOKUP(Девушки!B25,#REF!,2,TRUE))</f>
        <v>#REF!</v>
      </c>
      <c r="D28" s="3" t="s">
        <v>59</v>
      </c>
      <c r="E28" s="4">
        <v>3</v>
      </c>
      <c r="F28" s="4">
        <v>30</v>
      </c>
      <c r="G28" s="4">
        <v>0</v>
      </c>
      <c r="H28" s="4">
        <v>0</v>
      </c>
      <c r="I28" s="4">
        <v>0</v>
      </c>
      <c r="J28" s="4">
        <v>45</v>
      </c>
      <c r="K28" s="11">
        <f t="shared" si="0"/>
        <v>75</v>
      </c>
      <c r="L28" s="4">
        <v>9</v>
      </c>
      <c r="M28" s="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8">
        <f t="shared" si="1"/>
        <v>0</v>
      </c>
      <c r="Y28" s="4"/>
    </row>
    <row r="29" spans="1:25" hidden="1" x14ac:dyDescent="0.25">
      <c r="A29" s="20">
        <v>4</v>
      </c>
      <c r="B29" s="2" t="s">
        <v>8</v>
      </c>
      <c r="C29" s="2" t="e">
        <f>IF(VLOOKUP(Девушки!B23,#REF!,2,TRUE)="","",VLOOKUP(Девушки!B23,#REF!,2,TRUE))</f>
        <v>#REF!</v>
      </c>
      <c r="D29" s="3" t="s">
        <v>59</v>
      </c>
      <c r="E29" s="4">
        <v>1</v>
      </c>
      <c r="F29" s="4">
        <v>5</v>
      </c>
      <c r="G29" s="4">
        <v>20</v>
      </c>
      <c r="H29" s="4">
        <v>10</v>
      </c>
      <c r="I29" s="4">
        <v>10</v>
      </c>
      <c r="J29" s="4">
        <v>30</v>
      </c>
      <c r="K29" s="11">
        <f t="shared" si="0"/>
        <v>75</v>
      </c>
      <c r="L29" s="4">
        <v>10</v>
      </c>
      <c r="M29" s="4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8">
        <f t="shared" si="1"/>
        <v>0</v>
      </c>
      <c r="Y29" s="4"/>
    </row>
    <row r="30" spans="1:25" hidden="1" x14ac:dyDescent="0.25">
      <c r="A30" s="20">
        <v>16</v>
      </c>
      <c r="B30" s="2" t="s">
        <v>45</v>
      </c>
      <c r="C30" s="2" t="e">
        <f>IF(VLOOKUP(Девушки!B35,#REF!,2,TRUE)="","",VLOOKUP(Девушки!B35,#REF!,2,TRUE))</f>
        <v>#REF!</v>
      </c>
      <c r="D30" s="3" t="s">
        <v>59</v>
      </c>
      <c r="E30" s="4">
        <v>1</v>
      </c>
      <c r="F30" s="4">
        <v>40</v>
      </c>
      <c r="G30" s="4">
        <v>10</v>
      </c>
      <c r="H30" s="4">
        <v>0</v>
      </c>
      <c r="I30" s="4">
        <v>0</v>
      </c>
      <c r="J30" s="4">
        <v>15</v>
      </c>
      <c r="K30" s="11">
        <f t="shared" si="0"/>
        <v>65</v>
      </c>
      <c r="L30" s="4">
        <v>11</v>
      </c>
      <c r="M30" s="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8">
        <f t="shared" si="1"/>
        <v>0</v>
      </c>
      <c r="Y30" s="4"/>
    </row>
    <row r="31" spans="1:25" hidden="1" x14ac:dyDescent="0.25">
      <c r="A31" s="20">
        <v>1</v>
      </c>
      <c r="B31" s="2" t="s">
        <v>41</v>
      </c>
      <c r="C31" s="2" t="e">
        <f>IF(VLOOKUP(Девушки!B20,#REF!,2,TRUE)="","",VLOOKUP(Девушки!B20,#REF!,2,TRUE))</f>
        <v>#REF!</v>
      </c>
      <c r="D31" s="3" t="s">
        <v>59</v>
      </c>
      <c r="E31" s="4">
        <v>1</v>
      </c>
      <c r="F31" s="4">
        <v>15</v>
      </c>
      <c r="G31" s="4">
        <v>10</v>
      </c>
      <c r="H31" s="4">
        <v>15</v>
      </c>
      <c r="I31" s="4">
        <v>15</v>
      </c>
      <c r="J31" s="4">
        <v>0</v>
      </c>
      <c r="K31" s="11">
        <f t="shared" si="0"/>
        <v>55</v>
      </c>
      <c r="L31" s="4">
        <v>12</v>
      </c>
      <c r="M31" s="4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8">
        <f t="shared" si="1"/>
        <v>0</v>
      </c>
      <c r="Y31" s="4"/>
    </row>
    <row r="32" spans="1:25" hidden="1" x14ac:dyDescent="0.25">
      <c r="A32" s="20">
        <v>3</v>
      </c>
      <c r="B32" s="2" t="s">
        <v>6</v>
      </c>
      <c r="C32" s="2" t="e">
        <f>IF(VLOOKUP(Девушки!B22,#REF!,2,TRUE)="","",VLOOKUP(Девушки!B22,#REF!,2,TRUE))</f>
        <v>#REF!</v>
      </c>
      <c r="D32" s="3" t="s">
        <v>59</v>
      </c>
      <c r="E32" s="4">
        <v>3</v>
      </c>
      <c r="F32" s="4">
        <v>0</v>
      </c>
      <c r="G32" s="4">
        <v>10</v>
      </c>
      <c r="H32" s="4">
        <v>0</v>
      </c>
      <c r="I32" s="4">
        <v>35</v>
      </c>
      <c r="J32" s="4">
        <v>5</v>
      </c>
      <c r="K32" s="11">
        <f t="shared" si="0"/>
        <v>50</v>
      </c>
      <c r="L32" s="4">
        <v>13</v>
      </c>
      <c r="M32" s="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8">
        <f t="shared" si="1"/>
        <v>0</v>
      </c>
      <c r="Y32" s="4"/>
    </row>
    <row r="33" spans="1:25" hidden="1" x14ac:dyDescent="0.25">
      <c r="A33" s="20">
        <v>17</v>
      </c>
      <c r="B33" s="2" t="s">
        <v>47</v>
      </c>
      <c r="C33" s="2" t="e">
        <f>IF(VLOOKUP(Девушки!B36,#REF!,2,TRUE)="","",VLOOKUP(Девушки!B36,#REF!,2,TRUE))</f>
        <v>#REF!</v>
      </c>
      <c r="D33" s="3" t="s">
        <v>59</v>
      </c>
      <c r="E33" s="4">
        <v>2</v>
      </c>
      <c r="F33" s="4">
        <v>30</v>
      </c>
      <c r="G33" s="4">
        <v>15</v>
      </c>
      <c r="H33" s="4">
        <v>0</v>
      </c>
      <c r="I33" s="4">
        <v>5</v>
      </c>
      <c r="J33" s="4">
        <v>0</v>
      </c>
      <c r="K33" s="11">
        <f t="shared" si="0"/>
        <v>50</v>
      </c>
      <c r="L33" s="4">
        <v>14</v>
      </c>
      <c r="M33" s="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8">
        <f t="shared" si="1"/>
        <v>0</v>
      </c>
      <c r="Y33" s="4"/>
    </row>
    <row r="34" spans="1:25" hidden="1" x14ac:dyDescent="0.25">
      <c r="A34" s="20">
        <v>5</v>
      </c>
      <c r="B34" s="2" t="s">
        <v>9</v>
      </c>
      <c r="C34" s="2" t="e">
        <f>IF(VLOOKUP(Девушки!B24,#REF!,2,TRUE)="","",VLOOKUP(Девушки!B24,#REF!,2,TRUE))</f>
        <v>#REF!</v>
      </c>
      <c r="D34" s="3" t="s">
        <v>59</v>
      </c>
      <c r="E34" s="4">
        <v>2</v>
      </c>
      <c r="F34" s="4">
        <v>5</v>
      </c>
      <c r="G34" s="4">
        <v>15</v>
      </c>
      <c r="H34" s="4">
        <v>10</v>
      </c>
      <c r="I34" s="4">
        <v>0</v>
      </c>
      <c r="J34" s="4">
        <v>0</v>
      </c>
      <c r="K34" s="11">
        <f t="shared" ref="K34:K52" si="2">SUM(F34:J34)</f>
        <v>30</v>
      </c>
      <c r="L34" s="4">
        <v>15</v>
      </c>
      <c r="M34" s="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8">
        <f t="shared" ref="X34:X52" si="3">SUM(N34:W34)</f>
        <v>0</v>
      </c>
      <c r="Y34" s="4"/>
    </row>
    <row r="35" spans="1:25" hidden="1" x14ac:dyDescent="0.25">
      <c r="A35" s="20">
        <v>13</v>
      </c>
      <c r="B35" s="2" t="s">
        <v>7</v>
      </c>
      <c r="C35" s="2" t="s">
        <v>2</v>
      </c>
      <c r="D35" s="3" t="s">
        <v>59</v>
      </c>
      <c r="E35" s="4">
        <v>1</v>
      </c>
      <c r="F35" s="4">
        <v>0</v>
      </c>
      <c r="G35" s="4">
        <v>0</v>
      </c>
      <c r="H35" s="4">
        <v>0</v>
      </c>
      <c r="I35" s="4">
        <v>15</v>
      </c>
      <c r="J35" s="4">
        <v>15</v>
      </c>
      <c r="K35" s="11">
        <f t="shared" si="2"/>
        <v>30</v>
      </c>
      <c r="L35" s="4">
        <v>16</v>
      </c>
      <c r="M35" s="4"/>
      <c r="N35" s="15" t="s">
        <v>62</v>
      </c>
      <c r="O35" s="15"/>
      <c r="P35" s="15"/>
      <c r="Q35" s="15"/>
      <c r="R35" s="15"/>
      <c r="S35" s="15"/>
      <c r="T35" s="15"/>
      <c r="U35" s="15"/>
      <c r="V35" s="15"/>
      <c r="W35" s="15"/>
      <c r="X35" s="8">
        <f t="shared" si="3"/>
        <v>0</v>
      </c>
      <c r="Y35" s="4"/>
    </row>
    <row r="36" spans="1:25" hidden="1" x14ac:dyDescent="0.25">
      <c r="A36" s="20">
        <v>7</v>
      </c>
      <c r="B36" s="2" t="s">
        <v>11</v>
      </c>
      <c r="C36" s="2" t="e">
        <f>IF(VLOOKUP(Девушки!B26,#REF!,2,TRUE)="","",VLOOKUP(Девушки!B26,#REF!,2,TRUE))</f>
        <v>#REF!</v>
      </c>
      <c r="D36" s="3" t="s">
        <v>59</v>
      </c>
      <c r="E36" s="4">
        <v>1</v>
      </c>
      <c r="F36" s="4">
        <v>0</v>
      </c>
      <c r="G36" s="4">
        <v>10</v>
      </c>
      <c r="H36" s="4">
        <v>0</v>
      </c>
      <c r="I36" s="4">
        <v>0</v>
      </c>
      <c r="J36" s="4">
        <v>0</v>
      </c>
      <c r="K36" s="11">
        <f t="shared" si="2"/>
        <v>10</v>
      </c>
      <c r="L36" s="4">
        <v>17</v>
      </c>
      <c r="M36" s="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8">
        <f t="shared" si="3"/>
        <v>0</v>
      </c>
      <c r="Y36" s="4"/>
    </row>
    <row r="37" spans="1:25" hidden="1" x14ac:dyDescent="0.25">
      <c r="A37" s="20">
        <v>11</v>
      </c>
      <c r="B37" s="2" t="s">
        <v>58</v>
      </c>
      <c r="C37" s="2" t="e">
        <f>IF(VLOOKUP(Девушки!B30,#REF!,2,TRUE)="","",VLOOKUP(Девушки!B30,#REF!,2,TRUE))</f>
        <v>#REF!</v>
      </c>
      <c r="D37" s="3" t="s">
        <v>59</v>
      </c>
      <c r="E37" s="4">
        <v>2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11">
        <f t="shared" si="2"/>
        <v>0</v>
      </c>
      <c r="L37" s="4">
        <v>18</v>
      </c>
      <c r="M37" s="4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8">
        <f t="shared" si="3"/>
        <v>0</v>
      </c>
      <c r="Y37" s="4"/>
    </row>
    <row r="38" spans="1:25" hidden="1" x14ac:dyDescent="0.25">
      <c r="A38" s="20">
        <v>1</v>
      </c>
      <c r="B38" s="2" t="s">
        <v>6</v>
      </c>
      <c r="C38" s="2" t="e">
        <f>IF(VLOOKUP(Девушки!B38,#REF!,2,TRUE)="","",VLOOKUP(Девушки!B38,#REF!,2,TRUE))</f>
        <v>#REF!</v>
      </c>
      <c r="D38" s="3" t="s">
        <v>61</v>
      </c>
      <c r="E38" s="4">
        <v>1</v>
      </c>
      <c r="F38" s="4">
        <v>25</v>
      </c>
      <c r="G38" s="4">
        <v>40</v>
      </c>
      <c r="H38" s="4">
        <v>0</v>
      </c>
      <c r="I38" s="4">
        <v>0</v>
      </c>
      <c r="J38" s="4">
        <v>10</v>
      </c>
      <c r="K38" s="11">
        <f t="shared" si="2"/>
        <v>75</v>
      </c>
      <c r="L38" s="4">
        <v>7</v>
      </c>
      <c r="M38" s="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8">
        <f t="shared" si="3"/>
        <v>0</v>
      </c>
      <c r="Y38" s="4"/>
    </row>
    <row r="39" spans="1:25" hidden="1" x14ac:dyDescent="0.25">
      <c r="A39" s="20">
        <v>2</v>
      </c>
      <c r="B39" s="2" t="s">
        <v>8</v>
      </c>
      <c r="C39" s="2" t="e">
        <f>IF(VLOOKUP(Девушки!B39,#REF!,2,TRUE)="","",VLOOKUP(Девушки!B39,#REF!,2,TRUE))</f>
        <v>#REF!</v>
      </c>
      <c r="D39" s="3" t="s">
        <v>61</v>
      </c>
      <c r="E39" s="4">
        <v>2</v>
      </c>
      <c r="F39" s="4">
        <v>0</v>
      </c>
      <c r="G39" s="4">
        <v>35</v>
      </c>
      <c r="H39" s="4">
        <v>5</v>
      </c>
      <c r="I39" s="4">
        <v>5</v>
      </c>
      <c r="J39" s="4">
        <v>0</v>
      </c>
      <c r="K39" s="11">
        <f t="shared" si="2"/>
        <v>45</v>
      </c>
      <c r="L39" s="4">
        <v>10</v>
      </c>
      <c r="M39" s="4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8">
        <f t="shared" si="3"/>
        <v>0</v>
      </c>
      <c r="Y39" s="4"/>
    </row>
    <row r="40" spans="1:25" hidden="1" x14ac:dyDescent="0.25">
      <c r="A40" s="20">
        <v>3</v>
      </c>
      <c r="B40" s="2" t="s">
        <v>9</v>
      </c>
      <c r="C40" s="2" t="e">
        <f>IF(VLOOKUP(Девушки!B40,#REF!,2,TRUE)="","",VLOOKUP(Девушки!B40,#REF!,2,TRUE))</f>
        <v>#REF!</v>
      </c>
      <c r="D40" s="3" t="s">
        <v>61</v>
      </c>
      <c r="E40" s="4">
        <v>3</v>
      </c>
      <c r="F40" s="4">
        <v>5</v>
      </c>
      <c r="G40" s="4">
        <v>0</v>
      </c>
      <c r="H40" s="4">
        <v>0</v>
      </c>
      <c r="I40" s="4">
        <v>0</v>
      </c>
      <c r="J40" s="4">
        <v>0</v>
      </c>
      <c r="K40" s="11">
        <f t="shared" si="2"/>
        <v>5</v>
      </c>
      <c r="L40" s="4">
        <v>15</v>
      </c>
      <c r="M40" s="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8">
        <f t="shared" si="3"/>
        <v>0</v>
      </c>
      <c r="Y40" s="4"/>
    </row>
    <row r="41" spans="1:25" hidden="1" x14ac:dyDescent="0.25">
      <c r="A41" s="20">
        <v>4</v>
      </c>
      <c r="B41" s="2" t="s">
        <v>57</v>
      </c>
      <c r="C41" s="2" t="e">
        <f>IF(VLOOKUP(Девушки!B41,#REF!,2,TRUE)="","",VLOOKUP(Девушки!B41,#REF!,2,TRUE))</f>
        <v>#REF!</v>
      </c>
      <c r="D41" s="3" t="s">
        <v>61</v>
      </c>
      <c r="E41" s="4">
        <v>1</v>
      </c>
      <c r="F41" s="4">
        <v>40</v>
      </c>
      <c r="G41" s="4">
        <v>15</v>
      </c>
      <c r="H41" s="4">
        <v>30</v>
      </c>
      <c r="I41" s="4">
        <v>35</v>
      </c>
      <c r="J41" s="4">
        <v>20</v>
      </c>
      <c r="K41" s="11">
        <f t="shared" si="2"/>
        <v>140</v>
      </c>
      <c r="L41" s="4">
        <v>2</v>
      </c>
      <c r="M41" s="4">
        <v>2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8">
        <f t="shared" si="3"/>
        <v>0</v>
      </c>
      <c r="Y41" s="4"/>
    </row>
    <row r="42" spans="1:25" hidden="1" x14ac:dyDescent="0.25">
      <c r="A42" s="20">
        <v>5</v>
      </c>
      <c r="B42" s="2" t="s">
        <v>1</v>
      </c>
      <c r="C42" s="2" t="e">
        <f>IF(VLOOKUP(Девушки!B42,#REF!,2,TRUE)="","",VLOOKUP(Девушки!B42,#REF!,2,TRUE))</f>
        <v>#REF!</v>
      </c>
      <c r="D42" s="3" t="s">
        <v>61</v>
      </c>
      <c r="E42" s="4">
        <v>2</v>
      </c>
      <c r="F42" s="4">
        <v>40</v>
      </c>
      <c r="G42" s="4">
        <v>35</v>
      </c>
      <c r="H42" s="4">
        <v>35</v>
      </c>
      <c r="I42" s="4">
        <v>30</v>
      </c>
      <c r="J42" s="4">
        <v>50</v>
      </c>
      <c r="K42" s="11">
        <f t="shared" si="2"/>
        <v>190</v>
      </c>
      <c r="L42" s="4">
        <v>1</v>
      </c>
      <c r="M42" s="4">
        <v>3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8">
        <f t="shared" si="3"/>
        <v>0</v>
      </c>
      <c r="Y42" s="4"/>
    </row>
    <row r="43" spans="1:25" hidden="1" x14ac:dyDescent="0.25">
      <c r="A43" s="20">
        <v>9</v>
      </c>
      <c r="B43" s="2" t="s">
        <v>3</v>
      </c>
      <c r="C43" s="2" t="e">
        <f>IF(VLOOKUP(Девушки!B46,#REF!,2,TRUE)="","",VLOOKUP(Девушки!B46,#REF!,2,TRUE))</f>
        <v>#REF!</v>
      </c>
      <c r="D43" s="3" t="s">
        <v>61</v>
      </c>
      <c r="E43" s="4">
        <v>3</v>
      </c>
      <c r="F43" s="4">
        <v>20</v>
      </c>
      <c r="G43" s="4">
        <v>20</v>
      </c>
      <c r="H43" s="4">
        <v>15</v>
      </c>
      <c r="I43" s="4">
        <v>0</v>
      </c>
      <c r="J43" s="4">
        <v>0</v>
      </c>
      <c r="K43" s="11">
        <f t="shared" si="2"/>
        <v>55</v>
      </c>
      <c r="L43" s="4">
        <v>9</v>
      </c>
      <c r="M43" s="4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8">
        <f t="shared" si="3"/>
        <v>0</v>
      </c>
      <c r="Y43" s="4"/>
    </row>
    <row r="44" spans="1:25" hidden="1" x14ac:dyDescent="0.25">
      <c r="A44" s="20">
        <v>10</v>
      </c>
      <c r="B44" s="2" t="s">
        <v>45</v>
      </c>
      <c r="C44" s="2" t="e">
        <f>IF(VLOOKUP(Девушки!B47,#REF!,2,TRUE)="","",VLOOKUP(Девушки!B47,#REF!,2,TRUE))</f>
        <v>#REF!</v>
      </c>
      <c r="D44" s="3" t="s">
        <v>61</v>
      </c>
      <c r="E44" s="4">
        <v>1</v>
      </c>
      <c r="F44" s="4">
        <v>0</v>
      </c>
      <c r="G44" s="4">
        <v>0</v>
      </c>
      <c r="H44" s="4">
        <v>5</v>
      </c>
      <c r="I44" s="4">
        <v>20</v>
      </c>
      <c r="J44" s="4">
        <v>0</v>
      </c>
      <c r="K44" s="11">
        <f t="shared" si="2"/>
        <v>25</v>
      </c>
      <c r="L44" s="4">
        <v>12</v>
      </c>
      <c r="M44" s="4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8">
        <f t="shared" si="3"/>
        <v>0</v>
      </c>
      <c r="Y44" s="4"/>
    </row>
    <row r="45" spans="1:25" hidden="1" x14ac:dyDescent="0.25">
      <c r="A45" s="20">
        <v>6</v>
      </c>
      <c r="B45" s="2" t="s">
        <v>39</v>
      </c>
      <c r="C45" s="2" t="e">
        <f>IF(VLOOKUP(Девушки!B43,#REF!,2,TRUE)="","",VLOOKUP(Девушки!B43,#REF!,2,TRUE))</f>
        <v>#REF!</v>
      </c>
      <c r="D45" s="3" t="s">
        <v>61</v>
      </c>
      <c r="E45" s="4">
        <v>3</v>
      </c>
      <c r="F45" s="4">
        <v>10</v>
      </c>
      <c r="G45" s="4">
        <v>15</v>
      </c>
      <c r="H45" s="4">
        <v>40</v>
      </c>
      <c r="I45" s="4">
        <v>10</v>
      </c>
      <c r="J45" s="4">
        <v>25</v>
      </c>
      <c r="K45" s="11">
        <f t="shared" si="2"/>
        <v>100</v>
      </c>
      <c r="L45" s="4">
        <v>5</v>
      </c>
      <c r="M45" s="4">
        <v>2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8">
        <f t="shared" si="3"/>
        <v>0</v>
      </c>
      <c r="Y45" s="4"/>
    </row>
    <row r="46" spans="1:25" hidden="1" x14ac:dyDescent="0.25">
      <c r="A46" s="20">
        <v>11</v>
      </c>
      <c r="B46" s="2" t="s">
        <v>47</v>
      </c>
      <c r="C46" s="2" t="e">
        <f>IF(VLOOKUP(Девушки!B48,#REF!,2,TRUE)="","",VLOOKUP(Девушки!B48,#REF!,2,TRUE))</f>
        <v>#REF!</v>
      </c>
      <c r="D46" s="3" t="s">
        <v>61</v>
      </c>
      <c r="E46" s="4">
        <v>2</v>
      </c>
      <c r="F46" s="4">
        <v>5</v>
      </c>
      <c r="G46" s="4">
        <v>0</v>
      </c>
      <c r="H46" s="4">
        <v>10</v>
      </c>
      <c r="I46" s="4">
        <v>0</v>
      </c>
      <c r="J46" s="4">
        <v>15</v>
      </c>
      <c r="K46" s="11">
        <f t="shared" si="2"/>
        <v>30</v>
      </c>
      <c r="L46" s="4">
        <v>11</v>
      </c>
      <c r="M46" s="4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8">
        <f t="shared" si="3"/>
        <v>0</v>
      </c>
      <c r="Y46" s="4"/>
    </row>
    <row r="47" spans="1:25" hidden="1" x14ac:dyDescent="0.25">
      <c r="A47" s="20">
        <v>7</v>
      </c>
      <c r="B47" s="2" t="s">
        <v>38</v>
      </c>
      <c r="C47" s="2" t="e">
        <f>IF(VLOOKUP(Девушки!B44,#REF!,2,TRUE)="","",VLOOKUP(Девушки!B44,#REF!,2,TRUE))</f>
        <v>#REF!</v>
      </c>
      <c r="D47" s="3" t="s">
        <v>61</v>
      </c>
      <c r="E47" s="4">
        <v>1</v>
      </c>
      <c r="F47" s="4">
        <v>10</v>
      </c>
      <c r="G47" s="4">
        <v>30</v>
      </c>
      <c r="H47" s="4">
        <v>20</v>
      </c>
      <c r="I47" s="4">
        <v>10</v>
      </c>
      <c r="J47" s="4">
        <v>25</v>
      </c>
      <c r="K47" s="11">
        <f t="shared" si="2"/>
        <v>95</v>
      </c>
      <c r="L47" s="4">
        <v>6</v>
      </c>
      <c r="M47" s="4">
        <v>1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8">
        <f t="shared" si="3"/>
        <v>0</v>
      </c>
      <c r="Y47" s="4"/>
    </row>
    <row r="48" spans="1:25" hidden="1" x14ac:dyDescent="0.25">
      <c r="A48" s="20">
        <v>13</v>
      </c>
      <c r="B48" s="2" t="s">
        <v>41</v>
      </c>
      <c r="C48" s="2" t="e">
        <f>IF(VLOOKUP(Девушки!B50,#REF!,2,TRUE)="","",VLOOKUP(Девушки!B50,#REF!,2,TRUE))</f>
        <v>#REF!</v>
      </c>
      <c r="D48" s="3" t="s">
        <v>61</v>
      </c>
      <c r="E48" s="4">
        <v>1</v>
      </c>
      <c r="F48" s="4">
        <v>0</v>
      </c>
      <c r="G48" s="4">
        <v>0</v>
      </c>
      <c r="H48" s="4">
        <v>0</v>
      </c>
      <c r="I48" s="4">
        <v>20</v>
      </c>
      <c r="J48" s="4">
        <v>0</v>
      </c>
      <c r="K48" s="11">
        <f t="shared" si="2"/>
        <v>20</v>
      </c>
      <c r="L48" s="4">
        <v>13</v>
      </c>
      <c r="M48" s="4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8">
        <f t="shared" si="3"/>
        <v>0</v>
      </c>
      <c r="Y48" s="4"/>
    </row>
    <row r="49" spans="1:25" hidden="1" x14ac:dyDescent="0.25">
      <c r="A49" s="20">
        <v>14</v>
      </c>
      <c r="B49" s="2" t="s">
        <v>48</v>
      </c>
      <c r="C49" s="2" t="e">
        <f>IF(VLOOKUP(Девушки!B51,#REF!,2,TRUE)="","",VLOOKUP(Девушки!B51,#REF!,2,TRUE))</f>
        <v>#REF!</v>
      </c>
      <c r="D49" s="3" t="s">
        <v>61</v>
      </c>
      <c r="E49" s="4">
        <v>2</v>
      </c>
      <c r="F49" s="4">
        <v>0</v>
      </c>
      <c r="G49" s="4">
        <v>10</v>
      </c>
      <c r="H49" s="4">
        <v>10</v>
      </c>
      <c r="I49" s="4">
        <v>20</v>
      </c>
      <c r="J49" s="4">
        <v>20</v>
      </c>
      <c r="K49" s="11">
        <f t="shared" si="2"/>
        <v>60</v>
      </c>
      <c r="L49" s="4">
        <v>8</v>
      </c>
      <c r="M49" s="4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8">
        <f t="shared" si="3"/>
        <v>0</v>
      </c>
      <c r="Y49" s="4"/>
    </row>
    <row r="50" spans="1:25" hidden="1" x14ac:dyDescent="0.25">
      <c r="A50" s="20">
        <v>8</v>
      </c>
      <c r="B50" s="2" t="s">
        <v>46</v>
      </c>
      <c r="C50" s="2" t="e">
        <f>IF(VLOOKUP(Девушки!B45,#REF!,2,TRUE)="","",VLOOKUP(Девушки!B45,#REF!,2,TRUE))</f>
        <v>#REF!</v>
      </c>
      <c r="D50" s="3" t="s">
        <v>61</v>
      </c>
      <c r="E50" s="4">
        <v>2</v>
      </c>
      <c r="F50" s="4">
        <v>0</v>
      </c>
      <c r="G50" s="4">
        <v>35</v>
      </c>
      <c r="H50" s="4">
        <v>35</v>
      </c>
      <c r="I50" s="4">
        <v>25</v>
      </c>
      <c r="J50" s="4">
        <v>20</v>
      </c>
      <c r="K50" s="11">
        <f t="shared" si="2"/>
        <v>115</v>
      </c>
      <c r="L50" s="4">
        <v>3</v>
      </c>
      <c r="M50" s="4">
        <v>1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8">
        <f t="shared" si="3"/>
        <v>0</v>
      </c>
      <c r="Y50" s="4"/>
    </row>
    <row r="51" spans="1:25" hidden="1" x14ac:dyDescent="0.25">
      <c r="A51" s="20">
        <v>15</v>
      </c>
      <c r="B51" s="2" t="s">
        <v>7</v>
      </c>
      <c r="C51" s="2" t="e">
        <f>IF(VLOOKUP(Девушки!B52,#REF!,2,TRUE)="","",VLOOKUP(Девушки!B52,#REF!,2,TRUE))</f>
        <v>#REF!</v>
      </c>
      <c r="D51" s="3" t="s">
        <v>61</v>
      </c>
      <c r="E51" s="4">
        <v>3</v>
      </c>
      <c r="F51" s="4">
        <v>0</v>
      </c>
      <c r="G51" s="4">
        <v>0</v>
      </c>
      <c r="H51" s="4">
        <v>0</v>
      </c>
      <c r="I51" s="4">
        <v>15</v>
      </c>
      <c r="J51" s="4">
        <v>0</v>
      </c>
      <c r="K51" s="11">
        <f t="shared" si="2"/>
        <v>15</v>
      </c>
      <c r="L51" s="4">
        <v>14</v>
      </c>
      <c r="M51" s="4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8">
        <f t="shared" si="3"/>
        <v>0</v>
      </c>
      <c r="Y51" s="4"/>
    </row>
    <row r="52" spans="1:25" hidden="1" x14ac:dyDescent="0.25">
      <c r="A52" s="20">
        <v>12</v>
      </c>
      <c r="B52" s="2" t="s">
        <v>40</v>
      </c>
      <c r="C52" s="2" t="e">
        <f>IF(VLOOKUP(Девушки!B49,#REF!,2,TRUE)="","",VLOOKUP(Девушки!B49,#REF!,2,TRUE))</f>
        <v>#REF!</v>
      </c>
      <c r="D52" s="3" t="s">
        <v>61</v>
      </c>
      <c r="E52" s="4">
        <v>3</v>
      </c>
      <c r="F52" s="4">
        <v>35</v>
      </c>
      <c r="G52" s="4">
        <v>25</v>
      </c>
      <c r="H52" s="4">
        <v>15</v>
      </c>
      <c r="I52" s="4">
        <v>20</v>
      </c>
      <c r="J52" s="4">
        <v>15</v>
      </c>
      <c r="K52" s="11">
        <f t="shared" si="2"/>
        <v>110</v>
      </c>
      <c r="L52" s="4">
        <v>4</v>
      </c>
      <c r="M52" s="4">
        <v>3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8">
        <f t="shared" si="3"/>
        <v>0</v>
      </c>
      <c r="Y52" s="4"/>
    </row>
  </sheetData>
  <autoFilter ref="A1:Y52">
    <filterColumn colId="3">
      <filters>
        <filter val="3 метра"/>
      </filters>
    </filterColumn>
    <sortState ref="A2:Y11">
      <sortCondition descending="1" ref="X1:X52"/>
    </sortState>
  </autoFilter>
  <dataConsolidate/>
  <dataValidations count="9">
    <dataValidation allowBlank="1" showInputMessage="1" showErrorMessage="1" promptTitle="Выбираются победители" prompt="1. После сортировки по&quot;Сумма финал&quot;, места расставляются по порядку. _x000a_2. Сортируются призеры, нажатием стрелки в ячейке Х1 и простановкой галочек только на 1,2,3._x000a_3. ОБЩИЙ ИТОГ, для заполнения дипломов получается нажатием &quot;1&quot; слева вверху над ячейкой А1. " sqref="Y1:Y1048576"/>
    <dataValidation allowBlank="1" showInputMessage="1" showErrorMessage="1" promptTitle="Распределяются стенды" prompt="для финалистов._x000a__x000a_По столбцу &quot;Место отбор.&quot;, последний стенд - первое место, предпоследний - второе место и далее, в обратном порядке." sqref="M1:M1048576"/>
    <dataValidation allowBlank="1" showInputMessage="1" showErrorMessage="1" promptTitle="Вводится № стенда " prompt="_x000a_Проставляется вручную" sqref="E1:E1048576"/>
    <dataValidation allowBlank="1" showInputMessage="1" showErrorMessage="1" promptTitle="Выбираются финалисты" prompt="_x000a_После сортировки столбца &quot;Сумма отбор.&quot;, места распределяются по порядку. _x000a__x000a_При одинаковых суммах, сравниваются предыдущие серии._x000a_" sqref="L1:L1048576"/>
    <dataValidation allowBlank="1" showInputMessage="1" showErrorMessage="1" promptTitle="Вводится дистанция" prompt="или дисциплина._x000a__x000a_Форма протокола на 1 дистанцию, формируется нажатием стрелки в правом нижнем углу ячейки С1, с поставлением  галочки на нужной дистанции." sqref="D1:D1048576"/>
    <dataValidation allowBlank="1" showInputMessage="1" showErrorMessage="1" promptTitle="Выполни сортировку !!!" prompt="_x000a_После финальных серий, столбец сортируется от большего значения к меньшему для определения победителей._x000a_При одинаковых суммах, сравниваются предыдущие серии._x000a__x000a_Проверь формулы!!!" sqref="X1:X1048576"/>
    <dataValidation allowBlank="1" showInputMessage="1" showErrorMessage="1" promptTitle="1. Выполни сортировку!!!" prompt="_x000a_После отборочных серий, столбец сортируется от большего значения к меньшему для определения финалистов._x000a__x000a_Проверь формулы!!!_x000a_" sqref="K1:K1048576"/>
    <dataValidation allowBlank="1" showInputMessage="1" showErrorMessage="1" promptTitle="См.лист &quot;Список&quot;" prompt="_x000a_Данные заполняются в листе &quot;Список&quot;, столбец &quot;В&quot;" sqref="C1:C1048576"/>
    <dataValidation allowBlank="1" showInputMessage="1" showErrorMessage="1" promptTitle="Результаты серий" prompt="_x000a_Суммируются результаты каждого ножа, оставшегося в мишени, после завершения серии" sqref="N1:W1048576 F1:J1048576"/>
  </dataValidations>
  <printOptions horizontalCentered="1"/>
  <pageMargins left="0.23622047244094491" right="0.23622047244094491" top="0.98425196850393704" bottom="0.74803149606299213" header="0.31496062992125984" footer="0.31496062992125984"/>
  <pageSetup paperSize="9" scale="67" fitToHeight="0" orientation="landscape" r:id="rId1"/>
  <headerFooter>
    <oddHeader>&amp;L&amp;14Дата: __________________&amp;C&amp;"-,полужирный"&amp;16ПРОТОКОЛ &amp;"-,обычный"&amp;11
соревнований по спортивному метанию ножа &amp;R&amp;14г. Самара</oddHeader>
    <oddFooter>&amp;LСудья соревнований: _______________________________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4"/>
  <sheetViews>
    <sheetView topLeftCell="B1" zoomScale="98" zoomScaleNormal="98" workbookViewId="0">
      <pane ySplit="1" topLeftCell="A2" activePane="bottomLeft" state="frozen"/>
      <selection pane="bottomLeft" activeCell="L55" sqref="L55"/>
    </sheetView>
  </sheetViews>
  <sheetFormatPr defaultRowHeight="15.75" outlineLevelCol="1" x14ac:dyDescent="0.25"/>
  <cols>
    <col min="1" max="1" width="3.5703125" style="1" bestFit="1" customWidth="1"/>
    <col min="2" max="2" width="26" style="5" customWidth="1"/>
    <col min="3" max="3" width="19.7109375" style="5" bestFit="1" customWidth="1"/>
    <col min="4" max="4" width="13" style="6" customWidth="1"/>
    <col min="5" max="5" width="7.5703125" style="7" hidden="1" customWidth="1" outlineLevel="1"/>
    <col min="6" max="10" width="8.42578125" style="1" hidden="1" customWidth="1" outlineLevel="1"/>
    <col min="11" max="11" width="8" style="1" customWidth="1" collapsed="1"/>
    <col min="12" max="12" width="7.85546875" style="1" customWidth="1"/>
    <col min="13" max="13" width="7.28515625" style="7" customWidth="1" outlineLevel="1"/>
    <col min="14" max="23" width="6.28515625" style="1" customWidth="1" outlineLevel="1"/>
    <col min="24" max="24" width="9.42578125" style="1" customWidth="1"/>
    <col min="25" max="25" width="8.140625" style="1" customWidth="1"/>
    <col min="26" max="16384" width="9.140625" style="1"/>
  </cols>
  <sheetData>
    <row r="1" spans="1:25" s="10" customFormat="1" ht="48" customHeight="1" x14ac:dyDescent="0.25">
      <c r="A1" s="9" t="s">
        <v>60</v>
      </c>
      <c r="B1" s="13" t="s">
        <v>15</v>
      </c>
      <c r="C1" s="9" t="s">
        <v>0</v>
      </c>
      <c r="D1" s="13" t="s">
        <v>12</v>
      </c>
      <c r="E1" s="17" t="s">
        <v>13</v>
      </c>
      <c r="F1" s="14" t="s">
        <v>16</v>
      </c>
      <c r="G1" s="14" t="s">
        <v>17</v>
      </c>
      <c r="H1" s="14" t="s">
        <v>18</v>
      </c>
      <c r="I1" s="14" t="s">
        <v>19</v>
      </c>
      <c r="J1" s="14" t="s">
        <v>20</v>
      </c>
      <c r="K1" s="18" t="s">
        <v>34</v>
      </c>
      <c r="L1" s="12" t="s">
        <v>31</v>
      </c>
      <c r="M1" s="17" t="s">
        <v>13</v>
      </c>
      <c r="N1" s="14" t="s">
        <v>21</v>
      </c>
      <c r="O1" s="14" t="s">
        <v>22</v>
      </c>
      <c r="P1" s="14" t="s">
        <v>23</v>
      </c>
      <c r="Q1" s="14" t="s">
        <v>24</v>
      </c>
      <c r="R1" s="14" t="s">
        <v>25</v>
      </c>
      <c r="S1" s="14" t="s">
        <v>26</v>
      </c>
      <c r="T1" s="14" t="s">
        <v>27</v>
      </c>
      <c r="U1" s="14" t="s">
        <v>28</v>
      </c>
      <c r="V1" s="14" t="s">
        <v>29</v>
      </c>
      <c r="W1" s="14" t="s">
        <v>30</v>
      </c>
      <c r="X1" s="19" t="s">
        <v>33</v>
      </c>
      <c r="Y1" s="12" t="s">
        <v>32</v>
      </c>
    </row>
    <row r="2" spans="1:25" x14ac:dyDescent="0.25">
      <c r="A2" s="20"/>
      <c r="B2" s="2" t="s">
        <v>50</v>
      </c>
      <c r="C2" s="2" t="s">
        <v>36</v>
      </c>
      <c r="D2" s="3" t="s">
        <v>35</v>
      </c>
      <c r="E2" s="4">
        <v>2</v>
      </c>
      <c r="F2" s="4">
        <v>60</v>
      </c>
      <c r="G2" s="4">
        <v>60</v>
      </c>
      <c r="H2" s="4">
        <v>30</v>
      </c>
      <c r="I2" s="4">
        <v>40</v>
      </c>
      <c r="J2" s="4">
        <v>55</v>
      </c>
      <c r="K2" s="11">
        <f t="shared" ref="K2:K33" si="0">SUM(F2:J2)</f>
        <v>245</v>
      </c>
      <c r="L2" s="4">
        <v>3</v>
      </c>
      <c r="M2" s="4">
        <v>1</v>
      </c>
      <c r="N2" s="15">
        <v>60</v>
      </c>
      <c r="O2" s="15">
        <v>60</v>
      </c>
      <c r="P2" s="15">
        <v>55</v>
      </c>
      <c r="Q2" s="15">
        <v>45</v>
      </c>
      <c r="R2" s="15">
        <v>45</v>
      </c>
      <c r="S2" s="15">
        <v>30</v>
      </c>
      <c r="T2" s="15">
        <v>45</v>
      </c>
      <c r="U2" s="15">
        <v>55</v>
      </c>
      <c r="V2" s="15">
        <v>45</v>
      </c>
      <c r="W2" s="15">
        <v>55</v>
      </c>
      <c r="X2" s="8">
        <f t="shared" ref="X2:X33" si="1">SUM(N2:W2)</f>
        <v>495</v>
      </c>
      <c r="Y2" s="4">
        <v>1</v>
      </c>
    </row>
    <row r="3" spans="1:25" x14ac:dyDescent="0.25">
      <c r="A3" s="20"/>
      <c r="B3" s="2" t="s">
        <v>38</v>
      </c>
      <c r="C3" s="2" t="s">
        <v>4</v>
      </c>
      <c r="D3" s="3" t="s">
        <v>35</v>
      </c>
      <c r="E3" s="4">
        <v>2</v>
      </c>
      <c r="F3" s="4">
        <v>55</v>
      </c>
      <c r="G3" s="4">
        <v>60</v>
      </c>
      <c r="H3" s="4">
        <v>60</v>
      </c>
      <c r="I3" s="4">
        <v>55</v>
      </c>
      <c r="J3" s="4">
        <v>60</v>
      </c>
      <c r="K3" s="11">
        <f t="shared" si="0"/>
        <v>290</v>
      </c>
      <c r="L3" s="4">
        <v>1</v>
      </c>
      <c r="M3" s="4">
        <v>3</v>
      </c>
      <c r="N3" s="15">
        <v>55</v>
      </c>
      <c r="O3" s="15">
        <v>55</v>
      </c>
      <c r="P3" s="15">
        <v>30</v>
      </c>
      <c r="Q3" s="15">
        <v>60</v>
      </c>
      <c r="R3" s="15">
        <v>50</v>
      </c>
      <c r="S3" s="15">
        <v>45</v>
      </c>
      <c r="T3" s="15">
        <v>55</v>
      </c>
      <c r="U3" s="15">
        <v>50</v>
      </c>
      <c r="V3" s="15">
        <v>15</v>
      </c>
      <c r="W3" s="15">
        <v>35</v>
      </c>
      <c r="X3" s="8">
        <f t="shared" si="1"/>
        <v>450</v>
      </c>
      <c r="Y3" s="4">
        <v>2</v>
      </c>
    </row>
    <row r="4" spans="1:25" x14ac:dyDescent="0.25">
      <c r="A4" s="20"/>
      <c r="B4" s="2" t="s">
        <v>49</v>
      </c>
      <c r="C4" s="2" t="e">
        <f>IF(VLOOKUP(Юноши!B2,#REF!,2,TRUE)="","",VLOOKUP(Юноши!B2,#REF!,2,TRUE))</f>
        <v>#REF!</v>
      </c>
      <c r="D4" s="3" t="s">
        <v>35</v>
      </c>
      <c r="E4" s="4">
        <v>1</v>
      </c>
      <c r="F4" s="4">
        <v>50</v>
      </c>
      <c r="G4" s="4">
        <v>45</v>
      </c>
      <c r="H4" s="4">
        <v>40</v>
      </c>
      <c r="I4" s="4">
        <v>55</v>
      </c>
      <c r="J4" s="4">
        <v>60</v>
      </c>
      <c r="K4" s="11">
        <f t="shared" si="0"/>
        <v>250</v>
      </c>
      <c r="L4" s="4">
        <v>2</v>
      </c>
      <c r="M4" s="4">
        <v>2</v>
      </c>
      <c r="N4" s="15">
        <v>50</v>
      </c>
      <c r="O4" s="15">
        <v>30</v>
      </c>
      <c r="P4" s="15">
        <v>25</v>
      </c>
      <c r="Q4" s="15">
        <v>35</v>
      </c>
      <c r="R4" s="15">
        <v>45</v>
      </c>
      <c r="S4" s="15">
        <v>55</v>
      </c>
      <c r="T4" s="15">
        <v>40</v>
      </c>
      <c r="U4" s="15">
        <v>50</v>
      </c>
      <c r="V4" s="15">
        <v>55</v>
      </c>
      <c r="W4" s="15">
        <v>45</v>
      </c>
      <c r="X4" s="8">
        <f t="shared" si="1"/>
        <v>430</v>
      </c>
      <c r="Y4" s="4">
        <v>3</v>
      </c>
    </row>
    <row r="5" spans="1:25" x14ac:dyDescent="0.25">
      <c r="A5" s="20"/>
      <c r="B5" s="2" t="s">
        <v>54</v>
      </c>
      <c r="C5" s="2" t="e">
        <f>IF(VLOOKUP(Юноши!B4,#REF!,2,TRUE)="","",VLOOKUP(Юноши!B4,#REF!,2,TRUE))</f>
        <v>#REF!</v>
      </c>
      <c r="D5" s="3" t="s">
        <v>35</v>
      </c>
      <c r="E5" s="4">
        <v>3</v>
      </c>
      <c r="F5" s="4">
        <v>45</v>
      </c>
      <c r="G5" s="4">
        <v>55</v>
      </c>
      <c r="H5" s="4">
        <v>55</v>
      </c>
      <c r="I5" s="4">
        <v>35</v>
      </c>
      <c r="J5" s="4">
        <v>45</v>
      </c>
      <c r="K5" s="11">
        <f t="shared" si="0"/>
        <v>235</v>
      </c>
      <c r="L5" s="4">
        <v>4</v>
      </c>
      <c r="M5" s="4">
        <v>3</v>
      </c>
      <c r="N5" s="15">
        <v>20</v>
      </c>
      <c r="O5" s="15">
        <v>30</v>
      </c>
      <c r="P5" s="15">
        <v>60</v>
      </c>
      <c r="Q5" s="15">
        <v>35</v>
      </c>
      <c r="R5" s="15">
        <v>35</v>
      </c>
      <c r="S5" s="15">
        <v>25</v>
      </c>
      <c r="T5" s="15">
        <v>55</v>
      </c>
      <c r="U5" s="15">
        <v>35</v>
      </c>
      <c r="V5" s="15">
        <v>35</v>
      </c>
      <c r="W5" s="15">
        <v>50</v>
      </c>
      <c r="X5" s="8">
        <f t="shared" si="1"/>
        <v>380</v>
      </c>
      <c r="Y5" s="4">
        <v>4</v>
      </c>
    </row>
    <row r="6" spans="1:25" x14ac:dyDescent="0.25">
      <c r="A6" s="20"/>
      <c r="B6" s="2" t="s">
        <v>87</v>
      </c>
      <c r="C6" s="2" t="s">
        <v>4</v>
      </c>
      <c r="D6" s="3" t="s">
        <v>35</v>
      </c>
      <c r="E6" s="4">
        <v>1</v>
      </c>
      <c r="F6" s="4">
        <v>55</v>
      </c>
      <c r="G6" s="4">
        <v>45</v>
      </c>
      <c r="H6" s="4">
        <v>50</v>
      </c>
      <c r="I6" s="4">
        <v>10</v>
      </c>
      <c r="J6" s="4">
        <v>35</v>
      </c>
      <c r="K6" s="11">
        <f t="shared" si="0"/>
        <v>195</v>
      </c>
      <c r="L6" s="4">
        <v>6</v>
      </c>
      <c r="M6" s="4">
        <v>1</v>
      </c>
      <c r="N6" s="15">
        <v>30</v>
      </c>
      <c r="O6" s="15">
        <v>20</v>
      </c>
      <c r="P6" s="15">
        <v>55</v>
      </c>
      <c r="Q6" s="15">
        <v>30</v>
      </c>
      <c r="R6" s="15">
        <v>25</v>
      </c>
      <c r="S6" s="15">
        <v>30</v>
      </c>
      <c r="T6" s="15">
        <v>30</v>
      </c>
      <c r="U6" s="15">
        <v>30</v>
      </c>
      <c r="V6" s="15">
        <v>20</v>
      </c>
      <c r="W6" s="15">
        <v>55</v>
      </c>
      <c r="X6" s="8">
        <f t="shared" si="1"/>
        <v>325</v>
      </c>
      <c r="Y6" s="4">
        <v>5</v>
      </c>
    </row>
    <row r="7" spans="1:25" x14ac:dyDescent="0.25">
      <c r="A7" s="20"/>
      <c r="B7" s="2" t="s">
        <v>80</v>
      </c>
      <c r="C7" s="2" t="s">
        <v>4</v>
      </c>
      <c r="D7" s="3" t="s">
        <v>35</v>
      </c>
      <c r="E7" s="4">
        <v>1</v>
      </c>
      <c r="F7" s="4">
        <v>30</v>
      </c>
      <c r="G7" s="4">
        <v>35</v>
      </c>
      <c r="H7" s="4">
        <v>35</v>
      </c>
      <c r="I7" s="4">
        <v>55</v>
      </c>
      <c r="J7" s="4">
        <v>50</v>
      </c>
      <c r="K7" s="11">
        <f t="shared" si="0"/>
        <v>205</v>
      </c>
      <c r="L7" s="4">
        <v>5</v>
      </c>
      <c r="M7" s="4">
        <v>2</v>
      </c>
      <c r="N7" s="15">
        <v>30</v>
      </c>
      <c r="O7" s="15">
        <v>40</v>
      </c>
      <c r="P7" s="15">
        <v>45</v>
      </c>
      <c r="Q7" s="15">
        <v>35</v>
      </c>
      <c r="R7" s="15">
        <v>10</v>
      </c>
      <c r="S7" s="15">
        <v>25</v>
      </c>
      <c r="T7" s="15">
        <v>20</v>
      </c>
      <c r="U7" s="15">
        <v>45</v>
      </c>
      <c r="V7" s="15">
        <v>45</v>
      </c>
      <c r="W7" s="15">
        <v>20</v>
      </c>
      <c r="X7" s="8">
        <f t="shared" si="1"/>
        <v>315</v>
      </c>
      <c r="Y7" s="4">
        <v>6</v>
      </c>
    </row>
    <row r="8" spans="1:25" x14ac:dyDescent="0.25">
      <c r="A8" s="20"/>
      <c r="B8" s="2" t="s">
        <v>63</v>
      </c>
      <c r="C8" s="2" t="s">
        <v>4</v>
      </c>
      <c r="D8" s="3" t="s">
        <v>35</v>
      </c>
      <c r="E8" s="4">
        <v>1</v>
      </c>
      <c r="F8" s="4">
        <v>35</v>
      </c>
      <c r="G8" s="4">
        <v>30</v>
      </c>
      <c r="H8" s="4">
        <v>20</v>
      </c>
      <c r="I8" s="4">
        <v>25</v>
      </c>
      <c r="J8" s="4">
        <v>20</v>
      </c>
      <c r="K8" s="11">
        <f t="shared" si="0"/>
        <v>130</v>
      </c>
      <c r="L8" s="4">
        <v>7</v>
      </c>
      <c r="M8" s="4">
        <v>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8">
        <f t="shared" si="1"/>
        <v>0</v>
      </c>
      <c r="Y8" s="4"/>
    </row>
    <row r="9" spans="1:25" x14ac:dyDescent="0.25">
      <c r="A9" s="20"/>
      <c r="B9" s="2" t="s">
        <v>44</v>
      </c>
      <c r="C9" s="2" t="s">
        <v>4</v>
      </c>
      <c r="D9" s="3" t="s">
        <v>35</v>
      </c>
      <c r="E9" s="4">
        <v>1</v>
      </c>
      <c r="F9" s="4">
        <v>20</v>
      </c>
      <c r="G9" s="4">
        <v>15</v>
      </c>
      <c r="H9" s="4">
        <v>30</v>
      </c>
      <c r="I9" s="4">
        <v>0</v>
      </c>
      <c r="J9" s="4">
        <v>30</v>
      </c>
      <c r="K9" s="11">
        <f t="shared" si="0"/>
        <v>95</v>
      </c>
      <c r="L9" s="4">
        <v>8</v>
      </c>
      <c r="M9" s="4">
        <v>3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8">
        <f t="shared" si="1"/>
        <v>0</v>
      </c>
      <c r="Y9" s="4"/>
    </row>
    <row r="10" spans="1:25" x14ac:dyDescent="0.25">
      <c r="A10" s="20"/>
      <c r="B10" s="2" t="s">
        <v>66</v>
      </c>
      <c r="C10" s="2" t="s">
        <v>4</v>
      </c>
      <c r="D10" s="3" t="s">
        <v>35</v>
      </c>
      <c r="E10" s="4">
        <v>2</v>
      </c>
      <c r="F10" s="4">
        <v>0</v>
      </c>
      <c r="G10" s="4">
        <v>10</v>
      </c>
      <c r="H10" s="4">
        <v>0</v>
      </c>
      <c r="I10" s="4">
        <v>15</v>
      </c>
      <c r="J10" s="4">
        <v>15</v>
      </c>
      <c r="K10" s="11">
        <f t="shared" si="0"/>
        <v>40</v>
      </c>
      <c r="L10" s="4">
        <v>9</v>
      </c>
      <c r="M10" s="4">
        <v>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8">
        <f t="shared" si="1"/>
        <v>0</v>
      </c>
      <c r="Y10" s="4"/>
    </row>
    <row r="11" spans="1:25" hidden="1" x14ac:dyDescent="0.25">
      <c r="A11" s="20"/>
      <c r="B11" s="2" t="s">
        <v>50</v>
      </c>
      <c r="C11" s="2" t="s">
        <v>36</v>
      </c>
      <c r="D11" s="3" t="s">
        <v>53</v>
      </c>
      <c r="E11" s="4">
        <v>2</v>
      </c>
      <c r="F11" s="4">
        <v>55</v>
      </c>
      <c r="G11" s="4">
        <v>25</v>
      </c>
      <c r="H11" s="4">
        <v>35</v>
      </c>
      <c r="I11" s="4">
        <v>25</v>
      </c>
      <c r="J11" s="4">
        <v>35</v>
      </c>
      <c r="K11" s="11">
        <f t="shared" si="0"/>
        <v>175</v>
      </c>
      <c r="L11" s="4">
        <v>2</v>
      </c>
      <c r="M11" s="4">
        <v>2</v>
      </c>
      <c r="N11" s="15">
        <v>55</v>
      </c>
      <c r="O11" s="15">
        <v>55</v>
      </c>
      <c r="P11" s="15">
        <v>45</v>
      </c>
      <c r="Q11" s="15">
        <v>55</v>
      </c>
      <c r="R11" s="15">
        <v>50</v>
      </c>
      <c r="S11" s="15">
        <v>50</v>
      </c>
      <c r="T11" s="15">
        <v>45</v>
      </c>
      <c r="U11" s="15">
        <v>35</v>
      </c>
      <c r="V11" s="15">
        <v>25</v>
      </c>
      <c r="W11" s="15">
        <v>45</v>
      </c>
      <c r="X11" s="8">
        <f t="shared" si="1"/>
        <v>460</v>
      </c>
      <c r="Y11" s="4">
        <v>1</v>
      </c>
    </row>
    <row r="12" spans="1:25" hidden="1" x14ac:dyDescent="0.25">
      <c r="A12" s="20"/>
      <c r="B12" s="2" t="s">
        <v>38</v>
      </c>
      <c r="C12" s="2" t="s">
        <v>4</v>
      </c>
      <c r="D12" s="3" t="s">
        <v>53</v>
      </c>
      <c r="E12" s="4">
        <v>1</v>
      </c>
      <c r="F12" s="4">
        <v>40</v>
      </c>
      <c r="G12" s="4">
        <v>35</v>
      </c>
      <c r="H12" s="4">
        <v>50</v>
      </c>
      <c r="I12" s="4">
        <v>50</v>
      </c>
      <c r="J12" s="4">
        <v>35</v>
      </c>
      <c r="K12" s="11">
        <f t="shared" si="0"/>
        <v>210</v>
      </c>
      <c r="L12" s="4">
        <v>1</v>
      </c>
      <c r="M12" s="4">
        <v>3</v>
      </c>
      <c r="N12" s="15">
        <v>45</v>
      </c>
      <c r="O12" s="15">
        <v>40</v>
      </c>
      <c r="P12" s="15">
        <v>50</v>
      </c>
      <c r="Q12" s="15">
        <v>25</v>
      </c>
      <c r="R12" s="15">
        <v>40</v>
      </c>
      <c r="S12" s="15">
        <v>55</v>
      </c>
      <c r="T12" s="15">
        <v>40</v>
      </c>
      <c r="U12" s="15">
        <v>35</v>
      </c>
      <c r="V12" s="15">
        <v>45</v>
      </c>
      <c r="W12" s="15">
        <v>55</v>
      </c>
      <c r="X12" s="8">
        <f t="shared" si="1"/>
        <v>430</v>
      </c>
      <c r="Y12" s="4">
        <v>2</v>
      </c>
    </row>
    <row r="13" spans="1:25" hidden="1" x14ac:dyDescent="0.25">
      <c r="A13" s="20"/>
      <c r="B13" s="2" t="s">
        <v>54</v>
      </c>
      <c r="C13" s="2" t="s">
        <v>36</v>
      </c>
      <c r="D13" s="3" t="s">
        <v>53</v>
      </c>
      <c r="E13" s="4">
        <v>3</v>
      </c>
      <c r="F13" s="4">
        <v>40</v>
      </c>
      <c r="G13" s="4">
        <v>20</v>
      </c>
      <c r="H13" s="4">
        <v>5</v>
      </c>
      <c r="I13" s="4">
        <v>20</v>
      </c>
      <c r="J13" s="4">
        <v>10</v>
      </c>
      <c r="K13" s="11">
        <f t="shared" si="0"/>
        <v>95</v>
      </c>
      <c r="L13" s="4">
        <v>6</v>
      </c>
      <c r="M13" s="4">
        <v>1</v>
      </c>
      <c r="N13" s="15">
        <v>10</v>
      </c>
      <c r="O13" s="15">
        <v>30</v>
      </c>
      <c r="P13" s="15">
        <v>10</v>
      </c>
      <c r="Q13" s="15">
        <v>25</v>
      </c>
      <c r="R13" s="15">
        <v>45</v>
      </c>
      <c r="S13" s="15">
        <v>10</v>
      </c>
      <c r="T13" s="15">
        <v>35</v>
      </c>
      <c r="U13" s="15">
        <v>40</v>
      </c>
      <c r="V13" s="15">
        <v>45</v>
      </c>
      <c r="W13" s="15">
        <v>40</v>
      </c>
      <c r="X13" s="8">
        <f t="shared" si="1"/>
        <v>290</v>
      </c>
      <c r="Y13" s="4">
        <v>3</v>
      </c>
    </row>
    <row r="14" spans="1:25" hidden="1" x14ac:dyDescent="0.25">
      <c r="A14" s="20"/>
      <c r="B14" s="2" t="s">
        <v>80</v>
      </c>
      <c r="C14" s="2" t="s">
        <v>4</v>
      </c>
      <c r="D14" s="3" t="s">
        <v>53</v>
      </c>
      <c r="E14" s="4">
        <v>1</v>
      </c>
      <c r="F14" s="4">
        <v>0</v>
      </c>
      <c r="G14" s="4">
        <v>20</v>
      </c>
      <c r="H14" s="4">
        <v>30</v>
      </c>
      <c r="I14" s="4">
        <v>25</v>
      </c>
      <c r="J14" s="4">
        <v>25</v>
      </c>
      <c r="K14" s="11">
        <f t="shared" si="0"/>
        <v>100</v>
      </c>
      <c r="L14" s="4">
        <v>5</v>
      </c>
      <c r="M14" s="4">
        <v>2</v>
      </c>
      <c r="N14" s="15">
        <v>15</v>
      </c>
      <c r="O14" s="15">
        <v>15</v>
      </c>
      <c r="P14" s="15">
        <v>15</v>
      </c>
      <c r="Q14" s="15">
        <v>30</v>
      </c>
      <c r="R14" s="15">
        <v>10</v>
      </c>
      <c r="S14" s="15">
        <v>20</v>
      </c>
      <c r="T14" s="15">
        <v>35</v>
      </c>
      <c r="U14" s="15">
        <v>35</v>
      </c>
      <c r="V14" s="15">
        <v>30</v>
      </c>
      <c r="W14" s="15">
        <v>35</v>
      </c>
      <c r="X14" s="8">
        <f t="shared" si="1"/>
        <v>240</v>
      </c>
      <c r="Y14" s="4"/>
    </row>
    <row r="15" spans="1:25" hidden="1" x14ac:dyDescent="0.25">
      <c r="A15" s="20"/>
      <c r="B15" s="2" t="s">
        <v>49</v>
      </c>
      <c r="C15" s="2" t="s">
        <v>36</v>
      </c>
      <c r="D15" s="3" t="s">
        <v>53</v>
      </c>
      <c r="E15" s="4">
        <v>1</v>
      </c>
      <c r="F15" s="4">
        <v>45</v>
      </c>
      <c r="G15" s="4">
        <v>55</v>
      </c>
      <c r="H15" s="4">
        <v>10</v>
      </c>
      <c r="I15" s="4">
        <v>30</v>
      </c>
      <c r="J15" s="4">
        <v>15</v>
      </c>
      <c r="K15" s="11">
        <f t="shared" si="0"/>
        <v>155</v>
      </c>
      <c r="L15" s="4">
        <v>3</v>
      </c>
      <c r="M15" s="4">
        <v>1</v>
      </c>
      <c r="N15" s="15">
        <v>50</v>
      </c>
      <c r="O15" s="15">
        <v>40</v>
      </c>
      <c r="P15" s="15">
        <v>30</v>
      </c>
      <c r="Q15" s="15">
        <v>0</v>
      </c>
      <c r="R15" s="15">
        <v>5</v>
      </c>
      <c r="S15" s="15">
        <v>15</v>
      </c>
      <c r="T15" s="15">
        <v>0</v>
      </c>
      <c r="U15" s="15">
        <v>20</v>
      </c>
      <c r="V15" s="15">
        <v>10</v>
      </c>
      <c r="W15" s="15">
        <v>45</v>
      </c>
      <c r="X15" s="8">
        <f t="shared" si="1"/>
        <v>215</v>
      </c>
      <c r="Y15" s="4"/>
    </row>
    <row r="16" spans="1:25" hidden="1" x14ac:dyDescent="0.25">
      <c r="A16" s="20"/>
      <c r="B16" s="2" t="s">
        <v>44</v>
      </c>
      <c r="C16" s="2" t="s">
        <v>4</v>
      </c>
      <c r="D16" s="3" t="s">
        <v>53</v>
      </c>
      <c r="E16" s="4">
        <v>3</v>
      </c>
      <c r="F16" s="4">
        <v>50</v>
      </c>
      <c r="G16" s="4">
        <v>20</v>
      </c>
      <c r="H16" s="4">
        <v>10</v>
      </c>
      <c r="I16" s="4">
        <v>25</v>
      </c>
      <c r="J16" s="4">
        <v>15</v>
      </c>
      <c r="K16" s="11">
        <f t="shared" si="0"/>
        <v>120</v>
      </c>
      <c r="L16" s="4">
        <v>4</v>
      </c>
      <c r="M16" s="4">
        <v>3</v>
      </c>
      <c r="N16" s="15">
        <v>5</v>
      </c>
      <c r="O16" s="15">
        <v>0</v>
      </c>
      <c r="P16" s="15">
        <v>35</v>
      </c>
      <c r="Q16" s="15">
        <v>30</v>
      </c>
      <c r="R16" s="15">
        <v>15</v>
      </c>
      <c r="S16" s="15">
        <v>0</v>
      </c>
      <c r="T16" s="15">
        <v>20</v>
      </c>
      <c r="U16" s="15">
        <v>0</v>
      </c>
      <c r="V16" s="15">
        <v>10</v>
      </c>
      <c r="W16" s="15">
        <v>20</v>
      </c>
      <c r="X16" s="8">
        <f t="shared" si="1"/>
        <v>135</v>
      </c>
      <c r="Y16" s="4"/>
    </row>
    <row r="17" spans="1:25" hidden="1" x14ac:dyDescent="0.25">
      <c r="A17" s="20"/>
      <c r="B17" s="2" t="s">
        <v>87</v>
      </c>
      <c r="C17" s="2" t="s">
        <v>4</v>
      </c>
      <c r="D17" s="3" t="s">
        <v>53</v>
      </c>
      <c r="E17" s="4">
        <v>2</v>
      </c>
      <c r="F17" s="4">
        <v>20</v>
      </c>
      <c r="G17" s="4">
        <v>0</v>
      </c>
      <c r="H17" s="4">
        <v>15</v>
      </c>
      <c r="I17" s="4">
        <v>15</v>
      </c>
      <c r="J17" s="4">
        <v>0</v>
      </c>
      <c r="K17" s="11">
        <f t="shared" si="0"/>
        <v>50</v>
      </c>
      <c r="L17" s="4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8">
        <f t="shared" si="1"/>
        <v>0</v>
      </c>
      <c r="Y17" s="4"/>
    </row>
    <row r="18" spans="1:25" hidden="1" x14ac:dyDescent="0.25">
      <c r="A18" s="20">
        <v>14</v>
      </c>
      <c r="B18" s="2" t="s">
        <v>38</v>
      </c>
      <c r="C18" s="2" t="e">
        <f>IF(VLOOKUP(Юноши!B31,#REF!,2,TRUE)="","",VLOOKUP(Юноши!B31,#REF!,2,TRUE))</f>
        <v>#REF!</v>
      </c>
      <c r="D18" s="3" t="s">
        <v>59</v>
      </c>
      <c r="E18" s="4">
        <v>2</v>
      </c>
      <c r="F18" s="4">
        <v>35</v>
      </c>
      <c r="G18" s="4">
        <v>55</v>
      </c>
      <c r="H18" s="4">
        <v>40</v>
      </c>
      <c r="I18" s="4">
        <v>40</v>
      </c>
      <c r="J18" s="4">
        <v>40</v>
      </c>
      <c r="K18" s="11">
        <f t="shared" si="0"/>
        <v>210</v>
      </c>
      <c r="L18" s="4">
        <v>1</v>
      </c>
      <c r="M18" s="4">
        <v>3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8">
        <f t="shared" si="1"/>
        <v>0</v>
      </c>
      <c r="Y18" s="4"/>
    </row>
    <row r="19" spans="1:25" hidden="1" x14ac:dyDescent="0.25">
      <c r="A19" s="20">
        <v>18</v>
      </c>
      <c r="B19" s="2" t="s">
        <v>40</v>
      </c>
      <c r="C19" s="2" t="e">
        <f>IF(VLOOKUP(Юноши!B35,#REF!,2,TRUE)="","",VLOOKUP(Юноши!B35,#REF!,2,TRUE))</f>
        <v>#REF!</v>
      </c>
      <c r="D19" s="3" t="s">
        <v>59</v>
      </c>
      <c r="E19" s="4">
        <v>3</v>
      </c>
      <c r="F19" s="4">
        <v>30</v>
      </c>
      <c r="G19" s="4">
        <v>40</v>
      </c>
      <c r="H19" s="4">
        <v>60</v>
      </c>
      <c r="I19" s="4">
        <v>30</v>
      </c>
      <c r="J19" s="4">
        <v>30</v>
      </c>
      <c r="K19" s="11">
        <f t="shared" si="0"/>
        <v>190</v>
      </c>
      <c r="L19" s="4">
        <v>2</v>
      </c>
      <c r="M19" s="4">
        <v>2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8">
        <f t="shared" si="1"/>
        <v>0</v>
      </c>
      <c r="Y19" s="4"/>
    </row>
    <row r="20" spans="1:25" hidden="1" x14ac:dyDescent="0.25">
      <c r="A20" s="20">
        <v>8</v>
      </c>
      <c r="B20" s="2" t="s">
        <v>57</v>
      </c>
      <c r="C20" s="2" t="e">
        <f>IF(VLOOKUP(Юноши!B25,#REF!,2,TRUE)="","",VLOOKUP(Юноши!B25,#REF!,2,TRUE))</f>
        <v>#REF!</v>
      </c>
      <c r="D20" s="3" t="s">
        <v>59</v>
      </c>
      <c r="E20" s="4">
        <v>2</v>
      </c>
      <c r="F20" s="4">
        <v>60</v>
      </c>
      <c r="G20" s="4">
        <v>35</v>
      </c>
      <c r="H20" s="4">
        <v>15</v>
      </c>
      <c r="I20" s="4">
        <v>30</v>
      </c>
      <c r="J20" s="4">
        <v>40</v>
      </c>
      <c r="K20" s="11">
        <f t="shared" si="0"/>
        <v>180</v>
      </c>
      <c r="L20" s="4">
        <v>3</v>
      </c>
      <c r="M20" s="4">
        <v>1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8">
        <f t="shared" si="1"/>
        <v>0</v>
      </c>
      <c r="Y20" s="4"/>
    </row>
    <row r="21" spans="1:25" hidden="1" x14ac:dyDescent="0.25">
      <c r="A21" s="20">
        <v>10</v>
      </c>
      <c r="B21" s="2" t="s">
        <v>39</v>
      </c>
      <c r="C21" s="2" t="e">
        <f>IF(VLOOKUP(Юноши!B27,#REF!,2,TRUE)="","",VLOOKUP(Юноши!B27,#REF!,2,TRUE))</f>
        <v>#REF!</v>
      </c>
      <c r="D21" s="3" t="s">
        <v>59</v>
      </c>
      <c r="E21" s="4">
        <v>1</v>
      </c>
      <c r="F21" s="4">
        <v>20</v>
      </c>
      <c r="G21" s="4">
        <v>45</v>
      </c>
      <c r="H21" s="4">
        <v>50</v>
      </c>
      <c r="I21" s="4">
        <v>30</v>
      </c>
      <c r="J21" s="4">
        <v>30</v>
      </c>
      <c r="K21" s="11">
        <f t="shared" si="0"/>
        <v>175</v>
      </c>
      <c r="L21" s="4">
        <v>4</v>
      </c>
      <c r="M21" s="4">
        <v>3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8">
        <f t="shared" si="1"/>
        <v>0</v>
      </c>
      <c r="Y21" s="4"/>
    </row>
    <row r="22" spans="1:25" hidden="1" x14ac:dyDescent="0.25">
      <c r="A22" s="20">
        <v>2</v>
      </c>
      <c r="B22" s="2" t="s">
        <v>48</v>
      </c>
      <c r="C22" s="2" t="e">
        <f>IF(VLOOKUP(Юноши!B19,#REF!,2,TRUE)="","",VLOOKUP(Юноши!B19,#REF!,2,TRUE))</f>
        <v>#REF!</v>
      </c>
      <c r="D22" s="3" t="s">
        <v>59</v>
      </c>
      <c r="E22" s="4">
        <v>2</v>
      </c>
      <c r="F22" s="4">
        <v>20</v>
      </c>
      <c r="G22" s="4">
        <v>5</v>
      </c>
      <c r="H22" s="4">
        <v>35</v>
      </c>
      <c r="I22" s="4">
        <v>50</v>
      </c>
      <c r="J22" s="4">
        <v>40</v>
      </c>
      <c r="K22" s="11">
        <f t="shared" si="0"/>
        <v>150</v>
      </c>
      <c r="L22" s="4">
        <v>5</v>
      </c>
      <c r="M22" s="4">
        <v>2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8">
        <f t="shared" si="1"/>
        <v>0</v>
      </c>
      <c r="Y22" s="4"/>
    </row>
    <row r="23" spans="1:25" hidden="1" x14ac:dyDescent="0.25">
      <c r="A23" s="20">
        <v>9</v>
      </c>
      <c r="B23" s="2" t="s">
        <v>1</v>
      </c>
      <c r="C23" s="2" t="e">
        <f>IF(VLOOKUP(Юноши!B26,#REF!,2,TRUE)="","",VLOOKUP(Юноши!B26,#REF!,2,TRUE))</f>
        <v>#REF!</v>
      </c>
      <c r="D23" s="3" t="s">
        <v>59</v>
      </c>
      <c r="E23" s="4">
        <v>3</v>
      </c>
      <c r="F23" s="4">
        <v>45</v>
      </c>
      <c r="G23" s="4">
        <v>20</v>
      </c>
      <c r="H23" s="4">
        <v>55</v>
      </c>
      <c r="I23" s="4">
        <v>0</v>
      </c>
      <c r="J23" s="4">
        <v>30</v>
      </c>
      <c r="K23" s="11">
        <f t="shared" si="0"/>
        <v>150</v>
      </c>
      <c r="L23" s="4">
        <v>6</v>
      </c>
      <c r="M23" s="4">
        <v>1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8">
        <f t="shared" si="1"/>
        <v>0</v>
      </c>
      <c r="Y23" s="4"/>
    </row>
    <row r="24" spans="1:25" hidden="1" x14ac:dyDescent="0.25">
      <c r="A24" s="20">
        <v>15</v>
      </c>
      <c r="B24" s="2" t="s">
        <v>3</v>
      </c>
      <c r="C24" s="2" t="e">
        <f>IF(VLOOKUP(Юноши!B32,#REF!,2,TRUE)="","",VLOOKUP(Юноши!B32,#REF!,2,TRUE))</f>
        <v>#REF!</v>
      </c>
      <c r="D24" s="3" t="s">
        <v>59</v>
      </c>
      <c r="E24" s="4">
        <v>3</v>
      </c>
      <c r="F24" s="4">
        <v>15</v>
      </c>
      <c r="G24" s="4">
        <v>25</v>
      </c>
      <c r="H24" s="4">
        <v>30</v>
      </c>
      <c r="I24" s="4">
        <v>45</v>
      </c>
      <c r="J24" s="4">
        <v>30</v>
      </c>
      <c r="K24" s="11">
        <f t="shared" si="0"/>
        <v>145</v>
      </c>
      <c r="L24" s="4">
        <v>7</v>
      </c>
      <c r="M24" s="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8">
        <f t="shared" si="1"/>
        <v>0</v>
      </c>
      <c r="Y24" s="4"/>
    </row>
    <row r="25" spans="1:25" hidden="1" x14ac:dyDescent="0.25">
      <c r="A25" s="20">
        <v>12</v>
      </c>
      <c r="B25" s="2" t="s">
        <v>46</v>
      </c>
      <c r="C25" s="2" t="e">
        <f>IF(VLOOKUP(Юноши!B29,#REF!,2,TRUE)="","",VLOOKUP(Юноши!B29,#REF!,2,TRUE))</f>
        <v>#REF!</v>
      </c>
      <c r="D25" s="3" t="s">
        <v>59</v>
      </c>
      <c r="E25" s="4">
        <v>3</v>
      </c>
      <c r="F25" s="4">
        <v>5</v>
      </c>
      <c r="G25" s="4">
        <v>45</v>
      </c>
      <c r="H25" s="4">
        <v>30</v>
      </c>
      <c r="I25" s="4">
        <v>30</v>
      </c>
      <c r="J25" s="4">
        <v>30</v>
      </c>
      <c r="K25" s="11">
        <f t="shared" si="0"/>
        <v>140</v>
      </c>
      <c r="L25" s="4">
        <v>8</v>
      </c>
      <c r="M25" s="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8">
        <f t="shared" si="1"/>
        <v>0</v>
      </c>
      <c r="Y25" s="4"/>
    </row>
    <row r="26" spans="1:25" hidden="1" x14ac:dyDescent="0.25">
      <c r="A26" s="20">
        <v>6</v>
      </c>
      <c r="B26" s="2" t="s">
        <v>5</v>
      </c>
      <c r="C26" s="2" t="e">
        <f>IF(VLOOKUP(Юноши!B23,#REF!,2,TRUE)="","",VLOOKUP(Юноши!B23,#REF!,2,TRUE))</f>
        <v>#REF!</v>
      </c>
      <c r="D26" s="3" t="s">
        <v>59</v>
      </c>
      <c r="E26" s="4">
        <v>3</v>
      </c>
      <c r="F26" s="4">
        <v>30</v>
      </c>
      <c r="G26" s="4">
        <v>0</v>
      </c>
      <c r="H26" s="4">
        <v>0</v>
      </c>
      <c r="I26" s="4">
        <v>0</v>
      </c>
      <c r="J26" s="4">
        <v>45</v>
      </c>
      <c r="K26" s="11">
        <f t="shared" si="0"/>
        <v>75</v>
      </c>
      <c r="L26" s="4">
        <v>9</v>
      </c>
      <c r="M26" s="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8">
        <f t="shared" si="1"/>
        <v>0</v>
      </c>
      <c r="Y26" s="4"/>
    </row>
    <row r="27" spans="1:25" hidden="1" x14ac:dyDescent="0.25">
      <c r="A27" s="20">
        <v>4</v>
      </c>
      <c r="B27" s="2" t="s">
        <v>8</v>
      </c>
      <c r="C27" s="2" t="e">
        <f>IF(VLOOKUP(Юноши!B21,#REF!,2,TRUE)="","",VLOOKUP(Юноши!B21,#REF!,2,TRUE))</f>
        <v>#REF!</v>
      </c>
      <c r="D27" s="3" t="s">
        <v>59</v>
      </c>
      <c r="E27" s="4">
        <v>1</v>
      </c>
      <c r="F27" s="4">
        <v>5</v>
      </c>
      <c r="G27" s="4">
        <v>20</v>
      </c>
      <c r="H27" s="4">
        <v>10</v>
      </c>
      <c r="I27" s="4">
        <v>10</v>
      </c>
      <c r="J27" s="4">
        <v>30</v>
      </c>
      <c r="K27" s="11">
        <f t="shared" si="0"/>
        <v>75</v>
      </c>
      <c r="L27" s="4">
        <v>10</v>
      </c>
      <c r="M27" s="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8">
        <f t="shared" si="1"/>
        <v>0</v>
      </c>
      <c r="Y27" s="4"/>
    </row>
    <row r="28" spans="1:25" hidden="1" x14ac:dyDescent="0.25">
      <c r="A28" s="20">
        <v>16</v>
      </c>
      <c r="B28" s="2" t="s">
        <v>45</v>
      </c>
      <c r="C28" s="2" t="e">
        <f>IF(VLOOKUP(Юноши!B33,#REF!,2,TRUE)="","",VLOOKUP(Юноши!B33,#REF!,2,TRUE))</f>
        <v>#REF!</v>
      </c>
      <c r="D28" s="3" t="s">
        <v>59</v>
      </c>
      <c r="E28" s="4">
        <v>1</v>
      </c>
      <c r="F28" s="4">
        <v>40</v>
      </c>
      <c r="G28" s="4">
        <v>10</v>
      </c>
      <c r="H28" s="4">
        <v>0</v>
      </c>
      <c r="I28" s="4">
        <v>0</v>
      </c>
      <c r="J28" s="4">
        <v>15</v>
      </c>
      <c r="K28" s="11">
        <f t="shared" si="0"/>
        <v>65</v>
      </c>
      <c r="L28" s="4">
        <v>11</v>
      </c>
      <c r="M28" s="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8">
        <f t="shared" si="1"/>
        <v>0</v>
      </c>
      <c r="Y28" s="4"/>
    </row>
    <row r="29" spans="1:25" hidden="1" x14ac:dyDescent="0.25">
      <c r="A29" s="20">
        <v>1</v>
      </c>
      <c r="B29" s="2" t="s">
        <v>41</v>
      </c>
      <c r="C29" s="2" t="e">
        <f>IF(VLOOKUP(Юноши!B18,#REF!,2,TRUE)="","",VLOOKUP(Юноши!B18,#REF!,2,TRUE))</f>
        <v>#REF!</v>
      </c>
      <c r="D29" s="3" t="s">
        <v>59</v>
      </c>
      <c r="E29" s="4">
        <v>1</v>
      </c>
      <c r="F29" s="4">
        <v>15</v>
      </c>
      <c r="G29" s="4">
        <v>10</v>
      </c>
      <c r="H29" s="4">
        <v>15</v>
      </c>
      <c r="I29" s="4">
        <v>15</v>
      </c>
      <c r="J29" s="4">
        <v>0</v>
      </c>
      <c r="K29" s="11">
        <f t="shared" si="0"/>
        <v>55</v>
      </c>
      <c r="L29" s="4">
        <v>12</v>
      </c>
      <c r="M29" s="4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8">
        <f t="shared" si="1"/>
        <v>0</v>
      </c>
      <c r="Y29" s="4"/>
    </row>
    <row r="30" spans="1:25" hidden="1" x14ac:dyDescent="0.25">
      <c r="A30" s="20">
        <v>3</v>
      </c>
      <c r="B30" s="2" t="s">
        <v>6</v>
      </c>
      <c r="C30" s="2" t="e">
        <f>IF(VLOOKUP(Юноши!B20,#REF!,2,TRUE)="","",VLOOKUP(Юноши!B20,#REF!,2,TRUE))</f>
        <v>#REF!</v>
      </c>
      <c r="D30" s="3" t="s">
        <v>59</v>
      </c>
      <c r="E30" s="4">
        <v>3</v>
      </c>
      <c r="F30" s="4">
        <v>0</v>
      </c>
      <c r="G30" s="4">
        <v>10</v>
      </c>
      <c r="H30" s="4">
        <v>0</v>
      </c>
      <c r="I30" s="4">
        <v>35</v>
      </c>
      <c r="J30" s="4">
        <v>5</v>
      </c>
      <c r="K30" s="11">
        <f t="shared" si="0"/>
        <v>50</v>
      </c>
      <c r="L30" s="4">
        <v>13</v>
      </c>
      <c r="M30" s="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8">
        <f t="shared" si="1"/>
        <v>0</v>
      </c>
      <c r="Y30" s="4"/>
    </row>
    <row r="31" spans="1:25" hidden="1" x14ac:dyDescent="0.25">
      <c r="A31" s="20">
        <v>17</v>
      </c>
      <c r="B31" s="2" t="s">
        <v>47</v>
      </c>
      <c r="C31" s="2" t="e">
        <f>IF(VLOOKUP(Юноши!B34,#REF!,2,TRUE)="","",VLOOKUP(Юноши!B34,#REF!,2,TRUE))</f>
        <v>#REF!</v>
      </c>
      <c r="D31" s="3" t="s">
        <v>59</v>
      </c>
      <c r="E31" s="4">
        <v>2</v>
      </c>
      <c r="F31" s="4">
        <v>30</v>
      </c>
      <c r="G31" s="4">
        <v>15</v>
      </c>
      <c r="H31" s="4">
        <v>0</v>
      </c>
      <c r="I31" s="4">
        <v>5</v>
      </c>
      <c r="J31" s="4">
        <v>0</v>
      </c>
      <c r="K31" s="11">
        <f t="shared" si="0"/>
        <v>50</v>
      </c>
      <c r="L31" s="4">
        <v>14</v>
      </c>
      <c r="M31" s="4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8">
        <f t="shared" si="1"/>
        <v>0</v>
      </c>
      <c r="Y31" s="4"/>
    </row>
    <row r="32" spans="1:25" hidden="1" x14ac:dyDescent="0.25">
      <c r="A32" s="20">
        <v>5</v>
      </c>
      <c r="B32" s="2" t="s">
        <v>9</v>
      </c>
      <c r="C32" s="2" t="e">
        <f>IF(VLOOKUP(Юноши!B22,#REF!,2,TRUE)="","",VLOOKUP(Юноши!B22,#REF!,2,TRUE))</f>
        <v>#REF!</v>
      </c>
      <c r="D32" s="3" t="s">
        <v>59</v>
      </c>
      <c r="E32" s="4">
        <v>2</v>
      </c>
      <c r="F32" s="4">
        <v>5</v>
      </c>
      <c r="G32" s="4">
        <v>15</v>
      </c>
      <c r="H32" s="4">
        <v>10</v>
      </c>
      <c r="I32" s="4">
        <v>0</v>
      </c>
      <c r="J32" s="4">
        <v>0</v>
      </c>
      <c r="K32" s="11">
        <f t="shared" si="0"/>
        <v>30</v>
      </c>
      <c r="L32" s="4">
        <v>15</v>
      </c>
      <c r="M32" s="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8">
        <f t="shared" si="1"/>
        <v>0</v>
      </c>
      <c r="Y32" s="4"/>
    </row>
    <row r="33" spans="1:25" hidden="1" x14ac:dyDescent="0.25">
      <c r="A33" s="20">
        <v>13</v>
      </c>
      <c r="B33" s="2" t="s">
        <v>7</v>
      </c>
      <c r="C33" s="2" t="s">
        <v>2</v>
      </c>
      <c r="D33" s="3" t="s">
        <v>59</v>
      </c>
      <c r="E33" s="4">
        <v>1</v>
      </c>
      <c r="F33" s="4">
        <v>0</v>
      </c>
      <c r="G33" s="4">
        <v>0</v>
      </c>
      <c r="H33" s="4">
        <v>0</v>
      </c>
      <c r="I33" s="4">
        <v>15</v>
      </c>
      <c r="J33" s="4">
        <v>15</v>
      </c>
      <c r="K33" s="11">
        <f t="shared" si="0"/>
        <v>30</v>
      </c>
      <c r="L33" s="4">
        <v>16</v>
      </c>
      <c r="M33" s="4"/>
      <c r="N33" s="15" t="s">
        <v>62</v>
      </c>
      <c r="O33" s="15"/>
      <c r="P33" s="15"/>
      <c r="Q33" s="15"/>
      <c r="R33" s="15"/>
      <c r="S33" s="15"/>
      <c r="T33" s="15"/>
      <c r="U33" s="15"/>
      <c r="V33" s="15"/>
      <c r="W33" s="15"/>
      <c r="X33" s="8">
        <f t="shared" si="1"/>
        <v>0</v>
      </c>
      <c r="Y33" s="4"/>
    </row>
    <row r="34" spans="1:25" hidden="1" x14ac:dyDescent="0.25">
      <c r="A34" s="20">
        <v>7</v>
      </c>
      <c r="B34" s="2" t="s">
        <v>11</v>
      </c>
      <c r="C34" s="2" t="e">
        <f>IF(VLOOKUP(Юноши!B24,#REF!,2,TRUE)="","",VLOOKUP(Юноши!B24,#REF!,2,TRUE))</f>
        <v>#REF!</v>
      </c>
      <c r="D34" s="3" t="s">
        <v>59</v>
      </c>
      <c r="E34" s="4">
        <v>1</v>
      </c>
      <c r="F34" s="4">
        <v>0</v>
      </c>
      <c r="G34" s="4">
        <v>10</v>
      </c>
      <c r="H34" s="4">
        <v>0</v>
      </c>
      <c r="I34" s="4">
        <v>0</v>
      </c>
      <c r="J34" s="4">
        <v>0</v>
      </c>
      <c r="K34" s="11">
        <f t="shared" ref="K34:K65" si="2">SUM(F34:J34)</f>
        <v>10</v>
      </c>
      <c r="L34" s="4">
        <v>17</v>
      </c>
      <c r="M34" s="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8">
        <f t="shared" ref="X34:X65" si="3">SUM(N34:W34)</f>
        <v>0</v>
      </c>
      <c r="Y34" s="4"/>
    </row>
    <row r="35" spans="1:25" hidden="1" x14ac:dyDescent="0.25">
      <c r="A35" s="20">
        <v>11</v>
      </c>
      <c r="B35" s="2" t="s">
        <v>58</v>
      </c>
      <c r="C35" s="2" t="e">
        <f>IF(VLOOKUP(Юноши!B28,#REF!,2,TRUE)="","",VLOOKUP(Юноши!B28,#REF!,2,TRUE))</f>
        <v>#REF!</v>
      </c>
      <c r="D35" s="3" t="s">
        <v>59</v>
      </c>
      <c r="E35" s="4">
        <v>2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11">
        <f t="shared" si="2"/>
        <v>0</v>
      </c>
      <c r="L35" s="4">
        <v>18</v>
      </c>
      <c r="M35" s="4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8">
        <f t="shared" si="3"/>
        <v>0</v>
      </c>
      <c r="Y35" s="4"/>
    </row>
    <row r="36" spans="1:25" hidden="1" x14ac:dyDescent="0.25">
      <c r="A36" s="20">
        <v>1</v>
      </c>
      <c r="B36" s="2" t="s">
        <v>6</v>
      </c>
      <c r="C36" s="2" t="e">
        <f>IF(VLOOKUP(Юноши!B36,#REF!,2,TRUE)="","",VLOOKUP(Юноши!B36,#REF!,2,TRUE))</f>
        <v>#REF!</v>
      </c>
      <c r="D36" s="3" t="s">
        <v>61</v>
      </c>
      <c r="E36" s="4">
        <v>1</v>
      </c>
      <c r="F36" s="4">
        <v>25</v>
      </c>
      <c r="G36" s="4">
        <v>40</v>
      </c>
      <c r="H36" s="4">
        <v>0</v>
      </c>
      <c r="I36" s="4">
        <v>0</v>
      </c>
      <c r="J36" s="4">
        <v>10</v>
      </c>
      <c r="K36" s="11">
        <f t="shared" si="2"/>
        <v>75</v>
      </c>
      <c r="L36" s="4">
        <v>7</v>
      </c>
      <c r="M36" s="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8">
        <f t="shared" si="3"/>
        <v>0</v>
      </c>
      <c r="Y36" s="4"/>
    </row>
    <row r="37" spans="1:25" hidden="1" x14ac:dyDescent="0.25">
      <c r="A37" s="20">
        <v>2</v>
      </c>
      <c r="B37" s="2" t="s">
        <v>8</v>
      </c>
      <c r="C37" s="2" t="e">
        <f>IF(VLOOKUP(Юноши!B37,#REF!,2,TRUE)="","",VLOOKUP(Юноши!B37,#REF!,2,TRUE))</f>
        <v>#REF!</v>
      </c>
      <c r="D37" s="3" t="s">
        <v>61</v>
      </c>
      <c r="E37" s="4">
        <v>2</v>
      </c>
      <c r="F37" s="4">
        <v>0</v>
      </c>
      <c r="G37" s="4">
        <v>35</v>
      </c>
      <c r="H37" s="4">
        <v>5</v>
      </c>
      <c r="I37" s="4">
        <v>5</v>
      </c>
      <c r="J37" s="4">
        <v>0</v>
      </c>
      <c r="K37" s="11">
        <f t="shared" si="2"/>
        <v>45</v>
      </c>
      <c r="L37" s="4">
        <v>10</v>
      </c>
      <c r="M37" s="4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8">
        <f t="shared" si="3"/>
        <v>0</v>
      </c>
      <c r="Y37" s="4"/>
    </row>
    <row r="38" spans="1:25" hidden="1" x14ac:dyDescent="0.25">
      <c r="A38" s="20">
        <v>3</v>
      </c>
      <c r="B38" s="2" t="s">
        <v>9</v>
      </c>
      <c r="C38" s="2" t="e">
        <f>IF(VLOOKUP(Юноши!B38,#REF!,2,TRUE)="","",VLOOKUP(Юноши!B38,#REF!,2,TRUE))</f>
        <v>#REF!</v>
      </c>
      <c r="D38" s="3" t="s">
        <v>61</v>
      </c>
      <c r="E38" s="4">
        <v>3</v>
      </c>
      <c r="F38" s="4">
        <v>5</v>
      </c>
      <c r="G38" s="4">
        <v>0</v>
      </c>
      <c r="H38" s="4">
        <v>0</v>
      </c>
      <c r="I38" s="4">
        <v>0</v>
      </c>
      <c r="J38" s="4">
        <v>0</v>
      </c>
      <c r="K38" s="11">
        <f t="shared" si="2"/>
        <v>5</v>
      </c>
      <c r="L38" s="4">
        <v>15</v>
      </c>
      <c r="M38" s="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8">
        <f t="shared" si="3"/>
        <v>0</v>
      </c>
      <c r="Y38" s="4"/>
    </row>
    <row r="39" spans="1:25" hidden="1" x14ac:dyDescent="0.25">
      <c r="A39" s="20">
        <v>4</v>
      </c>
      <c r="B39" s="2" t="s">
        <v>57</v>
      </c>
      <c r="C39" s="2" t="e">
        <f>IF(VLOOKUP(Юноши!B39,#REF!,2,TRUE)="","",VLOOKUP(Юноши!B39,#REF!,2,TRUE))</f>
        <v>#REF!</v>
      </c>
      <c r="D39" s="3" t="s">
        <v>61</v>
      </c>
      <c r="E39" s="4">
        <v>1</v>
      </c>
      <c r="F39" s="4">
        <v>40</v>
      </c>
      <c r="G39" s="4">
        <v>15</v>
      </c>
      <c r="H39" s="4">
        <v>30</v>
      </c>
      <c r="I39" s="4">
        <v>35</v>
      </c>
      <c r="J39" s="4">
        <v>20</v>
      </c>
      <c r="K39" s="11">
        <f t="shared" si="2"/>
        <v>140</v>
      </c>
      <c r="L39" s="4">
        <v>2</v>
      </c>
      <c r="M39" s="4">
        <v>2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8">
        <f t="shared" si="3"/>
        <v>0</v>
      </c>
      <c r="Y39" s="4"/>
    </row>
    <row r="40" spans="1:25" hidden="1" x14ac:dyDescent="0.25">
      <c r="A40" s="20">
        <v>5</v>
      </c>
      <c r="B40" s="2" t="s">
        <v>1</v>
      </c>
      <c r="C40" s="2" t="e">
        <f>IF(VLOOKUP(Юноши!B40,#REF!,2,TRUE)="","",VLOOKUP(Юноши!B40,#REF!,2,TRUE))</f>
        <v>#REF!</v>
      </c>
      <c r="D40" s="3" t="s">
        <v>61</v>
      </c>
      <c r="E40" s="4">
        <v>2</v>
      </c>
      <c r="F40" s="4">
        <v>40</v>
      </c>
      <c r="G40" s="4">
        <v>35</v>
      </c>
      <c r="H40" s="4">
        <v>35</v>
      </c>
      <c r="I40" s="4">
        <v>30</v>
      </c>
      <c r="J40" s="4">
        <v>50</v>
      </c>
      <c r="K40" s="11">
        <f t="shared" si="2"/>
        <v>190</v>
      </c>
      <c r="L40" s="4">
        <v>1</v>
      </c>
      <c r="M40" s="4">
        <v>3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8">
        <f t="shared" si="3"/>
        <v>0</v>
      </c>
      <c r="Y40" s="4"/>
    </row>
    <row r="41" spans="1:25" hidden="1" x14ac:dyDescent="0.25">
      <c r="A41" s="20">
        <v>9</v>
      </c>
      <c r="B41" s="2" t="s">
        <v>3</v>
      </c>
      <c r="C41" s="2" t="e">
        <f>IF(VLOOKUP(Юноши!B44,#REF!,2,TRUE)="","",VLOOKUP(Юноши!B44,#REF!,2,TRUE))</f>
        <v>#REF!</v>
      </c>
      <c r="D41" s="3" t="s">
        <v>61</v>
      </c>
      <c r="E41" s="4">
        <v>3</v>
      </c>
      <c r="F41" s="4">
        <v>20</v>
      </c>
      <c r="G41" s="4">
        <v>20</v>
      </c>
      <c r="H41" s="4">
        <v>15</v>
      </c>
      <c r="I41" s="4">
        <v>0</v>
      </c>
      <c r="J41" s="4">
        <v>0</v>
      </c>
      <c r="K41" s="11">
        <f t="shared" si="2"/>
        <v>55</v>
      </c>
      <c r="L41" s="4">
        <v>9</v>
      </c>
      <c r="M41" s="4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8">
        <f t="shared" si="3"/>
        <v>0</v>
      </c>
      <c r="Y41" s="4"/>
    </row>
    <row r="42" spans="1:25" hidden="1" x14ac:dyDescent="0.25">
      <c r="A42" s="20">
        <v>10</v>
      </c>
      <c r="B42" s="2" t="s">
        <v>45</v>
      </c>
      <c r="C42" s="2" t="e">
        <f>IF(VLOOKUP(Юноши!B45,#REF!,2,TRUE)="","",VLOOKUP(Юноши!B45,#REF!,2,TRUE))</f>
        <v>#REF!</v>
      </c>
      <c r="D42" s="3" t="s">
        <v>61</v>
      </c>
      <c r="E42" s="4">
        <v>1</v>
      </c>
      <c r="F42" s="4">
        <v>0</v>
      </c>
      <c r="G42" s="4">
        <v>0</v>
      </c>
      <c r="H42" s="4">
        <v>5</v>
      </c>
      <c r="I42" s="4">
        <v>20</v>
      </c>
      <c r="J42" s="4">
        <v>0</v>
      </c>
      <c r="K42" s="11">
        <f t="shared" si="2"/>
        <v>25</v>
      </c>
      <c r="L42" s="4">
        <v>12</v>
      </c>
      <c r="M42" s="4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8">
        <f t="shared" si="3"/>
        <v>0</v>
      </c>
      <c r="Y42" s="4"/>
    </row>
    <row r="43" spans="1:25" hidden="1" x14ac:dyDescent="0.25">
      <c r="A43" s="20">
        <v>6</v>
      </c>
      <c r="B43" s="2" t="s">
        <v>39</v>
      </c>
      <c r="C43" s="2" t="e">
        <f>IF(VLOOKUP(Юноши!B41,#REF!,2,TRUE)="","",VLOOKUP(Юноши!B41,#REF!,2,TRUE))</f>
        <v>#REF!</v>
      </c>
      <c r="D43" s="3" t="s">
        <v>61</v>
      </c>
      <c r="E43" s="4">
        <v>3</v>
      </c>
      <c r="F43" s="4">
        <v>10</v>
      </c>
      <c r="G43" s="4">
        <v>15</v>
      </c>
      <c r="H43" s="4">
        <v>40</v>
      </c>
      <c r="I43" s="4">
        <v>10</v>
      </c>
      <c r="J43" s="4">
        <v>25</v>
      </c>
      <c r="K43" s="11">
        <f t="shared" si="2"/>
        <v>100</v>
      </c>
      <c r="L43" s="4">
        <v>5</v>
      </c>
      <c r="M43" s="4">
        <v>2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8">
        <f t="shared" si="3"/>
        <v>0</v>
      </c>
      <c r="Y43" s="4"/>
    </row>
    <row r="44" spans="1:25" hidden="1" x14ac:dyDescent="0.25">
      <c r="A44" s="20">
        <v>11</v>
      </c>
      <c r="B44" s="2" t="s">
        <v>47</v>
      </c>
      <c r="C44" s="2" t="e">
        <f>IF(VLOOKUP(Юноши!B46,#REF!,2,TRUE)="","",VLOOKUP(Юноши!B46,#REF!,2,TRUE))</f>
        <v>#REF!</v>
      </c>
      <c r="D44" s="3" t="s">
        <v>61</v>
      </c>
      <c r="E44" s="4">
        <v>2</v>
      </c>
      <c r="F44" s="4">
        <v>5</v>
      </c>
      <c r="G44" s="4">
        <v>0</v>
      </c>
      <c r="H44" s="4">
        <v>10</v>
      </c>
      <c r="I44" s="4">
        <v>0</v>
      </c>
      <c r="J44" s="4">
        <v>15</v>
      </c>
      <c r="K44" s="11">
        <f t="shared" si="2"/>
        <v>30</v>
      </c>
      <c r="L44" s="4">
        <v>11</v>
      </c>
      <c r="M44" s="4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8">
        <f t="shared" si="3"/>
        <v>0</v>
      </c>
      <c r="Y44" s="4"/>
    </row>
    <row r="45" spans="1:25" hidden="1" x14ac:dyDescent="0.25">
      <c r="A45" s="20">
        <v>7</v>
      </c>
      <c r="B45" s="2" t="s">
        <v>38</v>
      </c>
      <c r="C45" s="2" t="e">
        <f>IF(VLOOKUP(Юноши!B42,#REF!,2,TRUE)="","",VLOOKUP(Юноши!B42,#REF!,2,TRUE))</f>
        <v>#REF!</v>
      </c>
      <c r="D45" s="3" t="s">
        <v>61</v>
      </c>
      <c r="E45" s="4">
        <v>1</v>
      </c>
      <c r="F45" s="4">
        <v>10</v>
      </c>
      <c r="G45" s="4">
        <v>30</v>
      </c>
      <c r="H45" s="4">
        <v>20</v>
      </c>
      <c r="I45" s="4">
        <v>10</v>
      </c>
      <c r="J45" s="4">
        <v>25</v>
      </c>
      <c r="K45" s="11">
        <f t="shared" si="2"/>
        <v>95</v>
      </c>
      <c r="L45" s="4">
        <v>6</v>
      </c>
      <c r="M45" s="4">
        <v>1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8">
        <f t="shared" si="3"/>
        <v>0</v>
      </c>
      <c r="Y45" s="4"/>
    </row>
    <row r="46" spans="1:25" hidden="1" x14ac:dyDescent="0.25">
      <c r="A46" s="20">
        <v>13</v>
      </c>
      <c r="B46" s="2" t="s">
        <v>41</v>
      </c>
      <c r="C46" s="2" t="e">
        <f>IF(VLOOKUP(Юноши!B48,#REF!,2,TRUE)="","",VLOOKUP(Юноши!B48,#REF!,2,TRUE))</f>
        <v>#REF!</v>
      </c>
      <c r="D46" s="3" t="s">
        <v>61</v>
      </c>
      <c r="E46" s="4">
        <v>1</v>
      </c>
      <c r="F46" s="4">
        <v>0</v>
      </c>
      <c r="G46" s="4">
        <v>0</v>
      </c>
      <c r="H46" s="4">
        <v>0</v>
      </c>
      <c r="I46" s="4">
        <v>20</v>
      </c>
      <c r="J46" s="4">
        <v>0</v>
      </c>
      <c r="K46" s="11">
        <f t="shared" si="2"/>
        <v>20</v>
      </c>
      <c r="L46" s="4">
        <v>13</v>
      </c>
      <c r="M46" s="4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8">
        <f t="shared" si="3"/>
        <v>0</v>
      </c>
      <c r="Y46" s="4"/>
    </row>
    <row r="47" spans="1:25" hidden="1" x14ac:dyDescent="0.25">
      <c r="A47" s="20">
        <v>14</v>
      </c>
      <c r="B47" s="2" t="s">
        <v>48</v>
      </c>
      <c r="C47" s="2" t="e">
        <f>IF(VLOOKUP(Юноши!B49,#REF!,2,TRUE)="","",VLOOKUP(Юноши!B49,#REF!,2,TRUE))</f>
        <v>#REF!</v>
      </c>
      <c r="D47" s="3" t="s">
        <v>61</v>
      </c>
      <c r="E47" s="4">
        <v>2</v>
      </c>
      <c r="F47" s="4">
        <v>0</v>
      </c>
      <c r="G47" s="4">
        <v>10</v>
      </c>
      <c r="H47" s="4">
        <v>10</v>
      </c>
      <c r="I47" s="4">
        <v>20</v>
      </c>
      <c r="J47" s="4">
        <v>20</v>
      </c>
      <c r="K47" s="11">
        <f t="shared" si="2"/>
        <v>60</v>
      </c>
      <c r="L47" s="4">
        <v>8</v>
      </c>
      <c r="M47" s="4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8">
        <f t="shared" si="3"/>
        <v>0</v>
      </c>
      <c r="Y47" s="4"/>
    </row>
    <row r="48" spans="1:25" hidden="1" x14ac:dyDescent="0.25">
      <c r="A48" s="20">
        <v>8</v>
      </c>
      <c r="B48" s="2" t="s">
        <v>46</v>
      </c>
      <c r="C48" s="2" t="e">
        <f>IF(VLOOKUP(Юноши!B43,#REF!,2,TRUE)="","",VLOOKUP(Юноши!B43,#REF!,2,TRUE))</f>
        <v>#REF!</v>
      </c>
      <c r="D48" s="3" t="s">
        <v>61</v>
      </c>
      <c r="E48" s="4">
        <v>2</v>
      </c>
      <c r="F48" s="4">
        <v>0</v>
      </c>
      <c r="G48" s="4">
        <v>35</v>
      </c>
      <c r="H48" s="4">
        <v>35</v>
      </c>
      <c r="I48" s="4">
        <v>25</v>
      </c>
      <c r="J48" s="4">
        <v>20</v>
      </c>
      <c r="K48" s="11">
        <f t="shared" si="2"/>
        <v>115</v>
      </c>
      <c r="L48" s="4">
        <v>3</v>
      </c>
      <c r="M48" s="4">
        <v>1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8">
        <f t="shared" si="3"/>
        <v>0</v>
      </c>
      <c r="Y48" s="4"/>
    </row>
    <row r="49" spans="1:25" hidden="1" x14ac:dyDescent="0.25">
      <c r="A49" s="20">
        <v>15</v>
      </c>
      <c r="B49" s="2" t="s">
        <v>7</v>
      </c>
      <c r="C49" s="2" t="e">
        <f>IF(VLOOKUP(Юноши!B50,#REF!,2,TRUE)="","",VLOOKUP(Юноши!B50,#REF!,2,TRUE))</f>
        <v>#REF!</v>
      </c>
      <c r="D49" s="3" t="s">
        <v>61</v>
      </c>
      <c r="E49" s="4">
        <v>3</v>
      </c>
      <c r="F49" s="4">
        <v>0</v>
      </c>
      <c r="G49" s="4">
        <v>0</v>
      </c>
      <c r="H49" s="4">
        <v>0</v>
      </c>
      <c r="I49" s="4">
        <v>15</v>
      </c>
      <c r="J49" s="4">
        <v>0</v>
      </c>
      <c r="K49" s="11">
        <f t="shared" si="2"/>
        <v>15</v>
      </c>
      <c r="L49" s="4">
        <v>14</v>
      </c>
      <c r="M49" s="4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8">
        <f t="shared" si="3"/>
        <v>0</v>
      </c>
      <c r="Y49" s="4"/>
    </row>
    <row r="50" spans="1:25" hidden="1" x14ac:dyDescent="0.25">
      <c r="A50" s="20">
        <v>12</v>
      </c>
      <c r="B50" s="2" t="s">
        <v>40</v>
      </c>
      <c r="C50" s="2" t="e">
        <f>IF(VLOOKUP(Юноши!B47,#REF!,2,TRUE)="","",VLOOKUP(Юноши!B47,#REF!,2,TRUE))</f>
        <v>#REF!</v>
      </c>
      <c r="D50" s="3" t="s">
        <v>61</v>
      </c>
      <c r="E50" s="4">
        <v>3</v>
      </c>
      <c r="F50" s="4">
        <v>35</v>
      </c>
      <c r="G50" s="4">
        <v>25</v>
      </c>
      <c r="H50" s="4">
        <v>15</v>
      </c>
      <c r="I50" s="4">
        <v>20</v>
      </c>
      <c r="J50" s="4">
        <v>15</v>
      </c>
      <c r="K50" s="11">
        <f t="shared" si="2"/>
        <v>110</v>
      </c>
      <c r="L50" s="4">
        <v>4</v>
      </c>
      <c r="M50" s="4">
        <v>3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8">
        <f t="shared" si="3"/>
        <v>0</v>
      </c>
      <c r="Y50" s="4"/>
    </row>
    <row r="51" spans="1:25" x14ac:dyDescent="0.25">
      <c r="A51" s="20"/>
      <c r="B51" s="2" t="s">
        <v>67</v>
      </c>
      <c r="C51" s="2" t="s">
        <v>4</v>
      </c>
      <c r="D51" s="3" t="s">
        <v>35</v>
      </c>
      <c r="E51" s="4">
        <v>3</v>
      </c>
      <c r="F51" s="4">
        <v>0</v>
      </c>
      <c r="G51" s="4">
        <v>15</v>
      </c>
      <c r="H51" s="4">
        <v>20</v>
      </c>
      <c r="I51" s="4">
        <v>0</v>
      </c>
      <c r="J51" s="4">
        <v>5</v>
      </c>
      <c r="K51" s="11">
        <f t="shared" si="2"/>
        <v>40</v>
      </c>
      <c r="L51" s="4">
        <v>10</v>
      </c>
      <c r="M51" s="4">
        <v>3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8">
        <f t="shared" si="3"/>
        <v>0</v>
      </c>
      <c r="Y51" s="4"/>
    </row>
    <row r="52" spans="1:25" x14ac:dyDescent="0.25">
      <c r="A52" s="20"/>
      <c r="B52" s="2" t="s">
        <v>64</v>
      </c>
      <c r="C52" s="2" t="s">
        <v>4</v>
      </c>
      <c r="D52" s="3" t="s">
        <v>35</v>
      </c>
      <c r="E52" s="4">
        <v>3</v>
      </c>
      <c r="F52" s="4">
        <v>0</v>
      </c>
      <c r="G52" s="4">
        <v>15</v>
      </c>
      <c r="H52" s="4">
        <v>5</v>
      </c>
      <c r="I52" s="4">
        <v>15</v>
      </c>
      <c r="J52" s="4">
        <v>0</v>
      </c>
      <c r="K52" s="11">
        <f t="shared" si="2"/>
        <v>35</v>
      </c>
      <c r="L52" s="4">
        <v>11</v>
      </c>
      <c r="M52" s="4">
        <v>2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8">
        <f t="shared" si="3"/>
        <v>0</v>
      </c>
      <c r="Y52" s="4"/>
    </row>
    <row r="53" spans="1:25" x14ac:dyDescent="0.25">
      <c r="A53" s="20"/>
      <c r="B53" s="2" t="s">
        <v>68</v>
      </c>
      <c r="C53" s="2" t="s">
        <v>4</v>
      </c>
      <c r="D53" s="3" t="s">
        <v>35</v>
      </c>
      <c r="E53" s="4">
        <v>1</v>
      </c>
      <c r="F53" s="4">
        <v>5</v>
      </c>
      <c r="G53" s="4">
        <v>0</v>
      </c>
      <c r="H53" s="4">
        <v>0</v>
      </c>
      <c r="I53" s="4">
        <v>0</v>
      </c>
      <c r="J53" s="4">
        <v>0</v>
      </c>
      <c r="K53" s="11">
        <f t="shared" si="2"/>
        <v>5</v>
      </c>
      <c r="L53" s="4">
        <v>12</v>
      </c>
      <c r="M53" s="4">
        <v>1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8">
        <f t="shared" si="3"/>
        <v>0</v>
      </c>
      <c r="Y53" s="4"/>
    </row>
    <row r="54" spans="1:25" x14ac:dyDescent="0.25">
      <c r="A54" s="20"/>
      <c r="B54" s="2" t="s">
        <v>65</v>
      </c>
      <c r="C54" s="2" t="s">
        <v>4</v>
      </c>
      <c r="D54" s="3" t="s">
        <v>35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11">
        <f t="shared" si="2"/>
        <v>0</v>
      </c>
      <c r="L54" s="4">
        <v>13</v>
      </c>
      <c r="M54" s="4">
        <v>3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8">
        <f t="shared" si="3"/>
        <v>0</v>
      </c>
      <c r="Y54" s="4"/>
    </row>
  </sheetData>
  <autoFilter ref="A1:Y54">
    <filterColumn colId="3">
      <filters>
        <filter val="3 метра"/>
      </filters>
    </filterColumn>
    <sortState ref="A2:Y54">
      <sortCondition descending="1" ref="X1:X54"/>
    </sortState>
  </autoFilter>
  <dataConsolidate/>
  <dataValidations count="9">
    <dataValidation allowBlank="1" showInputMessage="1" showErrorMessage="1" promptTitle="Результаты серий" prompt="_x000a_Суммируются результаты каждого ножа, оставшегося в мишени, после завершения серии" sqref="N1:W1048576 F1:J1048576"/>
    <dataValidation allowBlank="1" showInputMessage="1" showErrorMessage="1" promptTitle="См.лист &quot;Список&quot;" prompt="_x000a_Данные заполняются в листе &quot;Список&quot;, столбец &quot;В&quot;" sqref="C1:C1048576"/>
    <dataValidation allowBlank="1" showInputMessage="1" showErrorMessage="1" promptTitle="1. Выполни сортировку!!!" prompt="_x000a_После отборочных серий, столбец сортируется от большего значения к меньшему для определения финалистов._x000a__x000a_Проверь формулы!!!_x000a_" sqref="K1:K1048576"/>
    <dataValidation allowBlank="1" showInputMessage="1" showErrorMessage="1" promptTitle="Выполни сортировку !!!" prompt="_x000a_После финальных серий, столбец сортируется от большего значения к меньшему для определения победителей._x000a_При одинаковых суммах, сравниваются предыдущие серии._x000a__x000a_Проверь формулы!!!" sqref="X1:X1048576"/>
    <dataValidation allowBlank="1" showInputMessage="1" showErrorMessage="1" promptTitle="Вводится дистанция" prompt="или дисциплина._x000a__x000a_Форма протокола на 1 дистанцию, формируется нажатием стрелки в правом нижнем углу ячейки С1, с поставлением  галочки на нужной дистанции." sqref="D1:D1048576"/>
    <dataValidation allowBlank="1" showInputMessage="1" showErrorMessage="1" promptTitle="Выбираются финалисты" prompt="_x000a_После сортировки столбца &quot;Сумма отбор.&quot;, места распределяются по порядку. _x000a__x000a_При одинаковых суммах, сравниваются предыдущие серии._x000a_" sqref="L1:L1048576"/>
    <dataValidation allowBlank="1" showInputMessage="1" showErrorMessage="1" promptTitle="Вводится № стенда " prompt="_x000a_Проставляется вручную" sqref="E1:E1048576"/>
    <dataValidation allowBlank="1" showInputMessage="1" showErrorMessage="1" promptTitle="Распределяются стенды" prompt="для финалистов._x000a__x000a_По столбцу &quot;Место отбор.&quot;, последний стенд - первое место, предпоследний - второе место и далее, в обратном порядке." sqref="M1:M1048576"/>
    <dataValidation allowBlank="1" showInputMessage="1" showErrorMessage="1" promptTitle="Выбираются победители" prompt="1. После сортировки по&quot;Сумма финал&quot;, места расставляются по порядку. _x000a_2. Сортируются призеры, нажатием стрелки в ячейке Х1 и простановкой галочек только на 1,2,3._x000a_3. ОБЩИЙ ИТОГ, для заполнения дипломов получается нажатием &quot;1&quot; слева вверху над ячейкой А1. " sqref="Y1:Y1048576"/>
  </dataValidations>
  <printOptions horizontalCentered="1"/>
  <pageMargins left="0.23622047244094491" right="0.23622047244094491" top="0.98425196850393704" bottom="0.74803149606299213" header="0.31496062992125984" footer="0.31496062992125984"/>
  <pageSetup paperSize="9" scale="67" fitToHeight="0" orientation="landscape" r:id="rId1"/>
  <headerFooter>
    <oddHeader>&amp;L&amp;14Дата: __________________&amp;C&amp;"-,полужирный"&amp;16ПРОТОКОЛ &amp;"-,обычный"&amp;11
соревнований по спортивному метанию ножа &amp;R&amp;14г. Самара</oddHeader>
    <oddFooter>&amp;LСудья соревнований: _______________________________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3"/>
  <sheetViews>
    <sheetView workbookViewId="0">
      <pane ySplit="1" topLeftCell="A2" activePane="bottomLeft" state="frozen"/>
      <selection pane="bottomLeft" activeCell="T59" sqref="T59"/>
    </sheetView>
  </sheetViews>
  <sheetFormatPr defaultRowHeight="15.75" outlineLevelCol="1" x14ac:dyDescent="0.25"/>
  <cols>
    <col min="1" max="1" width="3.5703125" style="1" bestFit="1" customWidth="1"/>
    <col min="2" max="2" width="26" style="5" customWidth="1"/>
    <col min="3" max="3" width="19.7109375" style="5" bestFit="1" customWidth="1"/>
    <col min="4" max="4" width="13" style="6" customWidth="1"/>
    <col min="5" max="5" width="7.5703125" style="7" hidden="1" customWidth="1" outlineLevel="1"/>
    <col min="6" max="10" width="8.42578125" style="1" hidden="1" customWidth="1" outlineLevel="1"/>
    <col min="11" max="11" width="8" style="1" customWidth="1" collapsed="1"/>
    <col min="12" max="12" width="7.85546875" style="1" customWidth="1"/>
    <col min="13" max="13" width="7.28515625" style="7" customWidth="1" outlineLevel="1"/>
    <col min="14" max="23" width="6.28515625" style="1" customWidth="1" outlineLevel="1"/>
    <col min="24" max="24" width="9.42578125" style="1" customWidth="1"/>
    <col min="25" max="25" width="8.140625" style="1" customWidth="1"/>
    <col min="26" max="16384" width="9.140625" style="1"/>
  </cols>
  <sheetData>
    <row r="1" spans="1:25" s="10" customFormat="1" ht="48" customHeight="1" x14ac:dyDescent="0.25">
      <c r="A1" s="9" t="s">
        <v>60</v>
      </c>
      <c r="B1" s="13" t="s">
        <v>15</v>
      </c>
      <c r="C1" s="9" t="s">
        <v>0</v>
      </c>
      <c r="D1" s="13" t="s">
        <v>12</v>
      </c>
      <c r="E1" s="17" t="s">
        <v>13</v>
      </c>
      <c r="F1" s="14" t="s">
        <v>16</v>
      </c>
      <c r="G1" s="14" t="s">
        <v>17</v>
      </c>
      <c r="H1" s="14" t="s">
        <v>18</v>
      </c>
      <c r="I1" s="14" t="s">
        <v>19</v>
      </c>
      <c r="J1" s="14" t="s">
        <v>20</v>
      </c>
      <c r="K1" s="18" t="s">
        <v>34</v>
      </c>
      <c r="L1" s="12" t="s">
        <v>31</v>
      </c>
      <c r="M1" s="17" t="s">
        <v>13</v>
      </c>
      <c r="N1" s="14" t="s">
        <v>21</v>
      </c>
      <c r="O1" s="14" t="s">
        <v>22</v>
      </c>
      <c r="P1" s="14" t="s">
        <v>23</v>
      </c>
      <c r="Q1" s="14" t="s">
        <v>24</v>
      </c>
      <c r="R1" s="14" t="s">
        <v>25</v>
      </c>
      <c r="S1" s="14" t="s">
        <v>26</v>
      </c>
      <c r="T1" s="14" t="s">
        <v>27</v>
      </c>
      <c r="U1" s="14" t="s">
        <v>28</v>
      </c>
      <c r="V1" s="14" t="s">
        <v>29</v>
      </c>
      <c r="W1" s="14" t="s">
        <v>30</v>
      </c>
      <c r="X1" s="19" t="s">
        <v>33</v>
      </c>
      <c r="Y1" s="12" t="s">
        <v>32</v>
      </c>
    </row>
    <row r="2" spans="1:25" x14ac:dyDescent="0.25">
      <c r="A2" s="20"/>
      <c r="B2" s="2" t="s">
        <v>69</v>
      </c>
      <c r="C2" s="2" t="s">
        <v>94</v>
      </c>
      <c r="D2" s="3" t="s">
        <v>35</v>
      </c>
      <c r="E2" s="4">
        <v>2</v>
      </c>
      <c r="F2" s="4"/>
      <c r="G2" s="4"/>
      <c r="H2" s="4"/>
      <c r="I2" s="4"/>
      <c r="J2" s="4"/>
      <c r="K2" s="11">
        <f t="shared" ref="K2:K33" si="0">SUM(F2:J2)</f>
        <v>0</v>
      </c>
      <c r="L2" s="4">
        <v>3</v>
      </c>
      <c r="M2" s="4">
        <v>1</v>
      </c>
      <c r="N2" s="15">
        <v>45</v>
      </c>
      <c r="O2" s="15">
        <v>45</v>
      </c>
      <c r="P2" s="15">
        <v>35</v>
      </c>
      <c r="Q2" s="15">
        <v>15</v>
      </c>
      <c r="R2" s="15">
        <v>35</v>
      </c>
      <c r="S2" s="15">
        <v>45</v>
      </c>
      <c r="T2" s="15">
        <v>30</v>
      </c>
      <c r="U2" s="15">
        <v>20</v>
      </c>
      <c r="V2" s="15">
        <v>30</v>
      </c>
      <c r="W2" s="15">
        <v>50</v>
      </c>
      <c r="X2" s="8">
        <f t="shared" ref="X2:X33" si="1">SUM(N2:W2)</f>
        <v>350</v>
      </c>
      <c r="Y2" s="4">
        <v>1</v>
      </c>
    </row>
    <row r="3" spans="1:25" x14ac:dyDescent="0.25">
      <c r="A3" s="20"/>
      <c r="B3" s="2" t="s">
        <v>70</v>
      </c>
      <c r="C3" s="2" t="s">
        <v>94</v>
      </c>
      <c r="D3" s="3" t="s">
        <v>35</v>
      </c>
      <c r="E3" s="4">
        <v>3</v>
      </c>
      <c r="F3" s="4"/>
      <c r="G3" s="4"/>
      <c r="H3" s="4"/>
      <c r="I3" s="4"/>
      <c r="J3" s="4"/>
      <c r="K3" s="11">
        <f t="shared" si="0"/>
        <v>0</v>
      </c>
      <c r="L3" s="4">
        <v>4</v>
      </c>
      <c r="M3" s="4">
        <v>2</v>
      </c>
      <c r="N3" s="15">
        <v>0</v>
      </c>
      <c r="O3" s="15">
        <v>20</v>
      </c>
      <c r="P3" s="15">
        <v>45</v>
      </c>
      <c r="Q3" s="15">
        <v>20</v>
      </c>
      <c r="R3" s="15">
        <v>40</v>
      </c>
      <c r="S3" s="15">
        <v>50</v>
      </c>
      <c r="T3" s="15">
        <v>35</v>
      </c>
      <c r="U3" s="15">
        <v>15</v>
      </c>
      <c r="V3" s="15">
        <v>30</v>
      </c>
      <c r="W3" s="15">
        <v>40</v>
      </c>
      <c r="X3" s="8">
        <f t="shared" si="1"/>
        <v>295</v>
      </c>
      <c r="Y3" s="4">
        <v>2</v>
      </c>
    </row>
    <row r="4" spans="1:25" hidden="1" x14ac:dyDescent="0.25">
      <c r="A4" s="20">
        <v>1</v>
      </c>
      <c r="B4" s="2" t="s">
        <v>6</v>
      </c>
      <c r="C4" s="2" t="e">
        <f>IF(VLOOKUP('Дети до 12'!B38,#REF!,2,TRUE)="","",VLOOKUP('Дети до 12'!B38,#REF!,2,TRUE))</f>
        <v>#REF!</v>
      </c>
      <c r="D4" s="3" t="s">
        <v>61</v>
      </c>
      <c r="E4" s="4">
        <v>1</v>
      </c>
      <c r="F4" s="4">
        <v>25</v>
      </c>
      <c r="G4" s="4">
        <v>40</v>
      </c>
      <c r="H4" s="4">
        <v>0</v>
      </c>
      <c r="I4" s="4">
        <v>0</v>
      </c>
      <c r="J4" s="4">
        <v>10</v>
      </c>
      <c r="K4" s="11">
        <f t="shared" si="0"/>
        <v>75</v>
      </c>
      <c r="L4" s="4">
        <v>7</v>
      </c>
      <c r="M4" s="4"/>
      <c r="N4" s="15"/>
      <c r="O4" s="15"/>
      <c r="P4" s="15"/>
      <c r="Q4" s="15"/>
      <c r="R4" s="15"/>
      <c r="S4" s="15"/>
      <c r="T4" s="15"/>
      <c r="U4" s="15"/>
      <c r="V4" s="15"/>
      <c r="W4" s="15"/>
      <c r="X4" s="8">
        <f t="shared" si="1"/>
        <v>0</v>
      </c>
      <c r="Y4" s="4"/>
    </row>
    <row r="5" spans="1:25" x14ac:dyDescent="0.25">
      <c r="A5" s="20" t="s">
        <v>98</v>
      </c>
      <c r="B5" s="2" t="s">
        <v>75</v>
      </c>
      <c r="C5" s="2" t="s">
        <v>4</v>
      </c>
      <c r="D5" s="3" t="s">
        <v>35</v>
      </c>
      <c r="E5" s="4">
        <v>1</v>
      </c>
      <c r="F5" s="4"/>
      <c r="G5" s="4"/>
      <c r="H5" s="4"/>
      <c r="I5" s="4"/>
      <c r="J5" s="4"/>
      <c r="K5" s="11">
        <f t="shared" si="0"/>
        <v>0</v>
      </c>
      <c r="L5" s="4">
        <v>9</v>
      </c>
      <c r="M5" s="4">
        <v>1</v>
      </c>
      <c r="N5" s="15">
        <v>20</v>
      </c>
      <c r="O5" s="15">
        <v>15</v>
      </c>
      <c r="P5" s="15">
        <v>15</v>
      </c>
      <c r="Q5" s="15">
        <v>35</v>
      </c>
      <c r="R5" s="15">
        <v>25</v>
      </c>
      <c r="S5" s="15">
        <v>15</v>
      </c>
      <c r="T5" s="15">
        <v>15</v>
      </c>
      <c r="U5" s="15">
        <v>10</v>
      </c>
      <c r="V5" s="15">
        <v>35</v>
      </c>
      <c r="W5" s="15">
        <v>25</v>
      </c>
      <c r="X5" s="8">
        <f t="shared" si="1"/>
        <v>210</v>
      </c>
      <c r="Y5" s="4">
        <v>3</v>
      </c>
    </row>
    <row r="6" spans="1:25" x14ac:dyDescent="0.25">
      <c r="A6" s="20"/>
      <c r="B6" s="2" t="s">
        <v>71</v>
      </c>
      <c r="C6" s="2" t="s">
        <v>94</v>
      </c>
      <c r="D6" s="3" t="s">
        <v>35</v>
      </c>
      <c r="E6" s="4">
        <v>1</v>
      </c>
      <c r="F6" s="4"/>
      <c r="G6" s="4"/>
      <c r="H6" s="4"/>
      <c r="I6" s="4"/>
      <c r="J6" s="4"/>
      <c r="K6" s="11">
        <f t="shared" si="0"/>
        <v>0</v>
      </c>
      <c r="L6" s="4">
        <v>5</v>
      </c>
      <c r="M6" s="4">
        <v>3</v>
      </c>
      <c r="N6" s="15">
        <v>40</v>
      </c>
      <c r="O6" s="15">
        <v>10</v>
      </c>
      <c r="P6" s="15">
        <v>5</v>
      </c>
      <c r="Q6" s="15">
        <v>0</v>
      </c>
      <c r="R6" s="15">
        <v>5</v>
      </c>
      <c r="S6" s="15">
        <v>20</v>
      </c>
      <c r="T6" s="15">
        <v>10</v>
      </c>
      <c r="U6" s="15">
        <v>45</v>
      </c>
      <c r="V6" s="15">
        <v>30</v>
      </c>
      <c r="W6" s="15">
        <v>40</v>
      </c>
      <c r="X6" s="8">
        <f t="shared" si="1"/>
        <v>205</v>
      </c>
      <c r="Y6" s="4">
        <v>4</v>
      </c>
    </row>
    <row r="7" spans="1:25" hidden="1" x14ac:dyDescent="0.25">
      <c r="A7" s="20">
        <v>2</v>
      </c>
      <c r="B7" s="2" t="s">
        <v>8</v>
      </c>
      <c r="C7" s="2" t="e">
        <f>IF(VLOOKUP('Дети до 12'!B39,#REF!,2,TRUE)="","",VLOOKUP('Дети до 12'!B39,#REF!,2,TRUE))</f>
        <v>#REF!</v>
      </c>
      <c r="D7" s="3" t="s">
        <v>61</v>
      </c>
      <c r="E7" s="4">
        <v>2</v>
      </c>
      <c r="F7" s="4">
        <v>0</v>
      </c>
      <c r="G7" s="4">
        <v>35</v>
      </c>
      <c r="H7" s="4">
        <v>5</v>
      </c>
      <c r="I7" s="4">
        <v>5</v>
      </c>
      <c r="J7" s="4">
        <v>0</v>
      </c>
      <c r="K7" s="11">
        <f t="shared" si="0"/>
        <v>45</v>
      </c>
      <c r="L7" s="4">
        <v>10</v>
      </c>
      <c r="M7" s="4"/>
      <c r="N7" s="15"/>
      <c r="O7" s="15"/>
      <c r="P7" s="15"/>
      <c r="Q7" s="15"/>
      <c r="R7" s="15"/>
      <c r="S7" s="15"/>
      <c r="T7" s="15"/>
      <c r="U7" s="15"/>
      <c r="V7" s="15"/>
      <c r="W7" s="15"/>
      <c r="X7" s="8">
        <f t="shared" si="1"/>
        <v>0</v>
      </c>
      <c r="Y7" s="4"/>
    </row>
    <row r="8" spans="1:25" x14ac:dyDescent="0.25">
      <c r="A8" s="20"/>
      <c r="B8" s="2" t="s">
        <v>73</v>
      </c>
      <c r="C8" s="2" t="s">
        <v>4</v>
      </c>
      <c r="D8" s="3" t="s">
        <v>35</v>
      </c>
      <c r="E8" s="4">
        <v>3</v>
      </c>
      <c r="F8" s="4"/>
      <c r="G8" s="4"/>
      <c r="H8" s="4"/>
      <c r="I8" s="4"/>
      <c r="J8" s="4"/>
      <c r="K8" s="11">
        <f t="shared" si="0"/>
        <v>0</v>
      </c>
      <c r="L8" s="4">
        <v>7</v>
      </c>
      <c r="M8" s="4">
        <v>2</v>
      </c>
      <c r="N8" s="15">
        <v>30</v>
      </c>
      <c r="O8" s="15">
        <v>5</v>
      </c>
      <c r="P8" s="15">
        <v>10</v>
      </c>
      <c r="Q8" s="15">
        <v>30</v>
      </c>
      <c r="R8" s="15">
        <v>0</v>
      </c>
      <c r="S8" s="15">
        <v>20</v>
      </c>
      <c r="T8" s="15">
        <v>0</v>
      </c>
      <c r="U8" s="15">
        <v>10</v>
      </c>
      <c r="V8" s="15">
        <v>30</v>
      </c>
      <c r="W8" s="15">
        <v>45</v>
      </c>
      <c r="X8" s="8">
        <f t="shared" si="1"/>
        <v>180</v>
      </c>
      <c r="Y8" s="4">
        <v>5</v>
      </c>
    </row>
    <row r="9" spans="1:25" x14ac:dyDescent="0.25">
      <c r="A9" s="20"/>
      <c r="B9" s="2" t="s">
        <v>66</v>
      </c>
      <c r="C9" s="2" t="e">
        <f>IF(VLOOKUP('Дети до 12'!B46,#REF!,2,TRUE)="","",VLOOKUP('Дети до 12'!B46,#REF!,2,TRUE))</f>
        <v>#REF!</v>
      </c>
      <c r="D9" s="3" t="s">
        <v>35</v>
      </c>
      <c r="E9" s="4">
        <v>1</v>
      </c>
      <c r="F9" s="20"/>
      <c r="G9" s="20"/>
      <c r="H9" s="20"/>
      <c r="I9" s="20"/>
      <c r="J9" s="20"/>
      <c r="K9" s="21">
        <f t="shared" si="0"/>
        <v>0</v>
      </c>
      <c r="L9" s="4">
        <v>10</v>
      </c>
      <c r="M9" s="4">
        <v>3</v>
      </c>
      <c r="N9" s="4">
        <v>40</v>
      </c>
      <c r="O9" s="4">
        <v>5</v>
      </c>
      <c r="P9" s="4">
        <v>0</v>
      </c>
      <c r="Q9" s="4">
        <v>0</v>
      </c>
      <c r="R9" s="4">
        <v>0</v>
      </c>
      <c r="S9" s="4">
        <v>15</v>
      </c>
      <c r="T9" s="4">
        <v>20</v>
      </c>
      <c r="U9" s="4">
        <v>0</v>
      </c>
      <c r="V9" s="4">
        <v>35</v>
      </c>
      <c r="W9" s="4">
        <v>35</v>
      </c>
      <c r="X9" s="22">
        <f t="shared" si="1"/>
        <v>150</v>
      </c>
      <c r="Y9" s="4">
        <v>6</v>
      </c>
    </row>
    <row r="10" spans="1:25" hidden="1" x14ac:dyDescent="0.25">
      <c r="A10" s="20">
        <v>3</v>
      </c>
      <c r="B10" s="2" t="s">
        <v>9</v>
      </c>
      <c r="C10" s="2" t="e">
        <f>IF(VLOOKUP('Дети до 12'!B40,#REF!,2,TRUE)="","",VLOOKUP('Дети до 12'!B40,#REF!,2,TRUE))</f>
        <v>#REF!</v>
      </c>
      <c r="D10" s="3" t="s">
        <v>61</v>
      </c>
      <c r="E10" s="4">
        <v>3</v>
      </c>
      <c r="F10" s="4">
        <v>5</v>
      </c>
      <c r="G10" s="4">
        <v>0</v>
      </c>
      <c r="H10" s="4">
        <v>0</v>
      </c>
      <c r="I10" s="4">
        <v>0</v>
      </c>
      <c r="J10" s="4">
        <v>0</v>
      </c>
      <c r="K10" s="11">
        <f t="shared" si="0"/>
        <v>5</v>
      </c>
      <c r="L10" s="4">
        <v>15</v>
      </c>
      <c r="M10" s="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8">
        <f t="shared" si="1"/>
        <v>0</v>
      </c>
      <c r="Y10" s="4"/>
    </row>
    <row r="11" spans="1:25" x14ac:dyDescent="0.25">
      <c r="A11" s="20"/>
      <c r="B11" s="2" t="s">
        <v>72</v>
      </c>
      <c r="C11" s="2" t="s">
        <v>94</v>
      </c>
      <c r="D11" s="3" t="s">
        <v>35</v>
      </c>
      <c r="E11" s="4">
        <v>2</v>
      </c>
      <c r="F11" s="4"/>
      <c r="G11" s="4"/>
      <c r="H11" s="4"/>
      <c r="I11" s="4"/>
      <c r="J11" s="4"/>
      <c r="K11" s="11">
        <f t="shared" si="0"/>
        <v>0</v>
      </c>
      <c r="L11" s="4">
        <v>6</v>
      </c>
      <c r="M11" s="4">
        <v>1</v>
      </c>
      <c r="N11" s="15">
        <v>0</v>
      </c>
      <c r="O11" s="15">
        <v>10</v>
      </c>
      <c r="P11" s="15">
        <v>0</v>
      </c>
      <c r="Q11" s="15">
        <v>5</v>
      </c>
      <c r="R11" s="15">
        <v>15</v>
      </c>
      <c r="S11" s="15">
        <v>15</v>
      </c>
      <c r="T11" s="15">
        <v>20</v>
      </c>
      <c r="U11" s="15">
        <v>25</v>
      </c>
      <c r="V11" s="15">
        <v>25</v>
      </c>
      <c r="W11" s="15">
        <v>30</v>
      </c>
      <c r="X11" s="8">
        <f t="shared" si="1"/>
        <v>145</v>
      </c>
      <c r="Y11" s="4">
        <v>7</v>
      </c>
    </row>
    <row r="12" spans="1:25" x14ac:dyDescent="0.25">
      <c r="A12" s="20"/>
      <c r="B12" s="2" t="s">
        <v>67</v>
      </c>
      <c r="C12" s="2" t="s">
        <v>4</v>
      </c>
      <c r="D12" s="3" t="s">
        <v>35</v>
      </c>
      <c r="E12" s="4">
        <v>2</v>
      </c>
      <c r="F12" s="4"/>
      <c r="G12" s="4"/>
      <c r="H12" s="4"/>
      <c r="I12" s="4"/>
      <c r="J12" s="4"/>
      <c r="K12" s="11">
        <f t="shared" si="0"/>
        <v>0</v>
      </c>
      <c r="L12" s="4">
        <v>1</v>
      </c>
      <c r="M12" s="4">
        <v>1</v>
      </c>
      <c r="N12" s="15">
        <v>20</v>
      </c>
      <c r="O12" s="15">
        <v>15</v>
      </c>
      <c r="P12" s="15">
        <v>0</v>
      </c>
      <c r="Q12" s="15">
        <v>0</v>
      </c>
      <c r="R12" s="15">
        <v>15</v>
      </c>
      <c r="S12" s="15">
        <v>0</v>
      </c>
      <c r="T12" s="15">
        <v>10</v>
      </c>
      <c r="U12" s="15">
        <v>30</v>
      </c>
      <c r="V12" s="15">
        <v>0</v>
      </c>
      <c r="W12" s="15">
        <v>5</v>
      </c>
      <c r="X12" s="8">
        <f t="shared" si="1"/>
        <v>95</v>
      </c>
      <c r="Y12" s="4">
        <v>8</v>
      </c>
    </row>
    <row r="13" spans="1:25" x14ac:dyDescent="0.25">
      <c r="A13" s="20"/>
      <c r="B13" s="2" t="s">
        <v>76</v>
      </c>
      <c r="C13" s="2" t="s">
        <v>4</v>
      </c>
      <c r="D13" s="3" t="s">
        <v>35</v>
      </c>
      <c r="E13" s="4">
        <v>1</v>
      </c>
      <c r="F13" s="4"/>
      <c r="G13" s="4"/>
      <c r="H13" s="4"/>
      <c r="I13" s="4"/>
      <c r="J13" s="4"/>
      <c r="K13" s="11">
        <f t="shared" si="0"/>
        <v>0</v>
      </c>
      <c r="L13" s="4">
        <v>10</v>
      </c>
      <c r="M13" s="4">
        <v>2</v>
      </c>
      <c r="N13" s="15">
        <v>0</v>
      </c>
      <c r="O13" s="15">
        <v>0</v>
      </c>
      <c r="P13" s="15">
        <v>0</v>
      </c>
      <c r="Q13" s="15">
        <v>40</v>
      </c>
      <c r="R13" s="15">
        <v>0</v>
      </c>
      <c r="S13" s="15">
        <v>10</v>
      </c>
      <c r="T13" s="15">
        <v>0</v>
      </c>
      <c r="U13" s="15">
        <v>15</v>
      </c>
      <c r="V13" s="15">
        <v>0</v>
      </c>
      <c r="W13" s="15">
        <v>0</v>
      </c>
      <c r="X13" s="8">
        <f t="shared" si="1"/>
        <v>65</v>
      </c>
      <c r="Y13" s="4">
        <v>9</v>
      </c>
    </row>
    <row r="14" spans="1:25" x14ac:dyDescent="0.25">
      <c r="A14" s="20"/>
      <c r="B14" s="2" t="s">
        <v>68</v>
      </c>
      <c r="C14" s="2" t="s">
        <v>4</v>
      </c>
      <c r="D14" s="3" t="s">
        <v>35</v>
      </c>
      <c r="E14" s="4">
        <v>1</v>
      </c>
      <c r="F14" s="4"/>
      <c r="G14" s="4"/>
      <c r="H14" s="4"/>
      <c r="I14" s="4"/>
      <c r="J14" s="4"/>
      <c r="K14" s="11">
        <f t="shared" si="0"/>
        <v>0</v>
      </c>
      <c r="L14" s="4">
        <v>2</v>
      </c>
      <c r="M14" s="4">
        <v>2</v>
      </c>
      <c r="N14" s="15">
        <v>15</v>
      </c>
      <c r="O14" s="15">
        <v>0</v>
      </c>
      <c r="P14" s="15">
        <v>0</v>
      </c>
      <c r="Q14" s="15">
        <v>0</v>
      </c>
      <c r="R14" s="15">
        <v>0</v>
      </c>
      <c r="S14" s="15">
        <v>10</v>
      </c>
      <c r="T14" s="15">
        <v>0</v>
      </c>
      <c r="U14" s="15">
        <v>0</v>
      </c>
      <c r="V14" s="15">
        <v>0</v>
      </c>
      <c r="W14" s="15">
        <v>0</v>
      </c>
      <c r="X14" s="8">
        <f t="shared" si="1"/>
        <v>25</v>
      </c>
      <c r="Y14" s="4">
        <v>10</v>
      </c>
    </row>
    <row r="15" spans="1:25" hidden="1" x14ac:dyDescent="0.25">
      <c r="A15" s="20">
        <v>14</v>
      </c>
      <c r="B15" s="2" t="s">
        <v>38</v>
      </c>
      <c r="C15" s="2" t="e">
        <f>IF(VLOOKUP('Дети до 12'!B33,#REF!,2,TRUE)="","",VLOOKUP('Дети до 12'!B33,#REF!,2,TRUE))</f>
        <v>#REF!</v>
      </c>
      <c r="D15" s="3" t="s">
        <v>59</v>
      </c>
      <c r="E15" s="4">
        <v>2</v>
      </c>
      <c r="F15" s="4">
        <v>35</v>
      </c>
      <c r="G15" s="4">
        <v>55</v>
      </c>
      <c r="H15" s="4">
        <v>40</v>
      </c>
      <c r="I15" s="4">
        <v>40</v>
      </c>
      <c r="J15" s="4">
        <v>40</v>
      </c>
      <c r="K15" s="11">
        <f t="shared" si="0"/>
        <v>210</v>
      </c>
      <c r="L15" s="4">
        <v>1</v>
      </c>
      <c r="M15" s="4">
        <v>3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8">
        <f t="shared" si="1"/>
        <v>0</v>
      </c>
      <c r="Y15" s="4"/>
    </row>
    <row r="16" spans="1:25" hidden="1" x14ac:dyDescent="0.25">
      <c r="A16" s="20">
        <v>18</v>
      </c>
      <c r="B16" s="2" t="s">
        <v>40</v>
      </c>
      <c r="C16" s="2" t="e">
        <f>IF(VLOOKUP('Дети до 12'!B37,#REF!,2,TRUE)="","",VLOOKUP('Дети до 12'!B37,#REF!,2,TRUE))</f>
        <v>#REF!</v>
      </c>
      <c r="D16" s="3" t="s">
        <v>59</v>
      </c>
      <c r="E16" s="4">
        <v>3</v>
      </c>
      <c r="F16" s="4">
        <v>30</v>
      </c>
      <c r="G16" s="4">
        <v>40</v>
      </c>
      <c r="H16" s="4">
        <v>60</v>
      </c>
      <c r="I16" s="4">
        <v>30</v>
      </c>
      <c r="J16" s="4">
        <v>30</v>
      </c>
      <c r="K16" s="11">
        <f t="shared" si="0"/>
        <v>190</v>
      </c>
      <c r="L16" s="4">
        <v>2</v>
      </c>
      <c r="M16" s="4">
        <v>2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8">
        <f t="shared" si="1"/>
        <v>0</v>
      </c>
      <c r="Y16" s="4"/>
    </row>
    <row r="17" spans="1:25" hidden="1" x14ac:dyDescent="0.25">
      <c r="A17" s="20">
        <v>8</v>
      </c>
      <c r="B17" s="2" t="s">
        <v>57</v>
      </c>
      <c r="C17" s="2" t="e">
        <f>IF(VLOOKUP('Дети до 12'!B27,#REF!,2,TRUE)="","",VLOOKUP('Дети до 12'!B27,#REF!,2,TRUE))</f>
        <v>#REF!</v>
      </c>
      <c r="D17" s="3" t="s">
        <v>59</v>
      </c>
      <c r="E17" s="4">
        <v>2</v>
      </c>
      <c r="F17" s="4">
        <v>60</v>
      </c>
      <c r="G17" s="4">
        <v>35</v>
      </c>
      <c r="H17" s="4">
        <v>15</v>
      </c>
      <c r="I17" s="4">
        <v>30</v>
      </c>
      <c r="J17" s="4">
        <v>40</v>
      </c>
      <c r="K17" s="11">
        <f t="shared" si="0"/>
        <v>180</v>
      </c>
      <c r="L17" s="4">
        <v>3</v>
      </c>
      <c r="M17" s="4">
        <v>1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8">
        <f t="shared" si="1"/>
        <v>0</v>
      </c>
      <c r="Y17" s="4"/>
    </row>
    <row r="18" spans="1:25" hidden="1" x14ac:dyDescent="0.25">
      <c r="A18" s="20">
        <v>10</v>
      </c>
      <c r="B18" s="2" t="s">
        <v>39</v>
      </c>
      <c r="C18" s="2" t="e">
        <f>IF(VLOOKUP('Дети до 12'!B29,#REF!,2,TRUE)="","",VLOOKUP('Дети до 12'!B29,#REF!,2,TRUE))</f>
        <v>#REF!</v>
      </c>
      <c r="D18" s="3" t="s">
        <v>59</v>
      </c>
      <c r="E18" s="4">
        <v>1</v>
      </c>
      <c r="F18" s="4">
        <v>20</v>
      </c>
      <c r="G18" s="4">
        <v>45</v>
      </c>
      <c r="H18" s="4">
        <v>50</v>
      </c>
      <c r="I18" s="4">
        <v>30</v>
      </c>
      <c r="J18" s="4">
        <v>30</v>
      </c>
      <c r="K18" s="11">
        <f t="shared" si="0"/>
        <v>175</v>
      </c>
      <c r="L18" s="4">
        <v>4</v>
      </c>
      <c r="M18" s="4">
        <v>3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8">
        <f t="shared" si="1"/>
        <v>0</v>
      </c>
      <c r="Y18" s="4"/>
    </row>
    <row r="19" spans="1:25" hidden="1" x14ac:dyDescent="0.25">
      <c r="A19" s="20">
        <v>2</v>
      </c>
      <c r="B19" s="2" t="s">
        <v>48</v>
      </c>
      <c r="C19" s="2" t="e">
        <f>IF(VLOOKUP('Дети до 12'!B21,#REF!,2,TRUE)="","",VLOOKUP('Дети до 12'!B21,#REF!,2,TRUE))</f>
        <v>#REF!</v>
      </c>
      <c r="D19" s="3" t="s">
        <v>59</v>
      </c>
      <c r="E19" s="4">
        <v>2</v>
      </c>
      <c r="F19" s="4">
        <v>20</v>
      </c>
      <c r="G19" s="4">
        <v>5</v>
      </c>
      <c r="H19" s="4">
        <v>35</v>
      </c>
      <c r="I19" s="4">
        <v>50</v>
      </c>
      <c r="J19" s="4">
        <v>40</v>
      </c>
      <c r="K19" s="11">
        <f t="shared" si="0"/>
        <v>150</v>
      </c>
      <c r="L19" s="4">
        <v>5</v>
      </c>
      <c r="M19" s="4">
        <v>2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8">
        <f t="shared" si="1"/>
        <v>0</v>
      </c>
      <c r="Y19" s="4"/>
    </row>
    <row r="20" spans="1:25" hidden="1" x14ac:dyDescent="0.25">
      <c r="A20" s="20">
        <v>9</v>
      </c>
      <c r="B20" s="2" t="s">
        <v>1</v>
      </c>
      <c r="C20" s="2" t="e">
        <f>IF(VLOOKUP('Дети до 12'!B28,#REF!,2,TRUE)="","",VLOOKUP('Дети до 12'!B28,#REF!,2,TRUE))</f>
        <v>#REF!</v>
      </c>
      <c r="D20" s="3" t="s">
        <v>59</v>
      </c>
      <c r="E20" s="4">
        <v>3</v>
      </c>
      <c r="F20" s="4">
        <v>45</v>
      </c>
      <c r="G20" s="4">
        <v>20</v>
      </c>
      <c r="H20" s="4">
        <v>55</v>
      </c>
      <c r="I20" s="4">
        <v>0</v>
      </c>
      <c r="J20" s="4">
        <v>30</v>
      </c>
      <c r="K20" s="11">
        <f t="shared" si="0"/>
        <v>150</v>
      </c>
      <c r="L20" s="4">
        <v>6</v>
      </c>
      <c r="M20" s="4">
        <v>1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8">
        <f t="shared" si="1"/>
        <v>0</v>
      </c>
      <c r="Y20" s="4"/>
    </row>
    <row r="21" spans="1:25" hidden="1" x14ac:dyDescent="0.25">
      <c r="A21" s="20">
        <v>15</v>
      </c>
      <c r="B21" s="2" t="s">
        <v>3</v>
      </c>
      <c r="C21" s="2" t="e">
        <f>IF(VLOOKUP('Дети до 12'!B34,#REF!,2,TRUE)="","",VLOOKUP('Дети до 12'!B34,#REF!,2,TRUE))</f>
        <v>#REF!</v>
      </c>
      <c r="D21" s="3" t="s">
        <v>59</v>
      </c>
      <c r="E21" s="4">
        <v>3</v>
      </c>
      <c r="F21" s="4">
        <v>15</v>
      </c>
      <c r="G21" s="4">
        <v>25</v>
      </c>
      <c r="H21" s="4">
        <v>30</v>
      </c>
      <c r="I21" s="4">
        <v>45</v>
      </c>
      <c r="J21" s="4">
        <v>30</v>
      </c>
      <c r="K21" s="11">
        <f t="shared" si="0"/>
        <v>145</v>
      </c>
      <c r="L21" s="4">
        <v>7</v>
      </c>
      <c r="M21" s="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8">
        <f t="shared" si="1"/>
        <v>0</v>
      </c>
      <c r="Y21" s="4"/>
    </row>
    <row r="22" spans="1:25" hidden="1" x14ac:dyDescent="0.25">
      <c r="A22" s="20">
        <v>4</v>
      </c>
      <c r="B22" s="2" t="s">
        <v>57</v>
      </c>
      <c r="C22" s="2" t="e">
        <f>IF(VLOOKUP('Дети до 12'!B41,#REF!,2,TRUE)="","",VLOOKUP('Дети до 12'!B41,#REF!,2,TRUE))</f>
        <v>#REF!</v>
      </c>
      <c r="D22" s="3" t="s">
        <v>61</v>
      </c>
      <c r="E22" s="4">
        <v>1</v>
      </c>
      <c r="F22" s="4">
        <v>40</v>
      </c>
      <c r="G22" s="4">
        <v>15</v>
      </c>
      <c r="H22" s="4">
        <v>30</v>
      </c>
      <c r="I22" s="4">
        <v>35</v>
      </c>
      <c r="J22" s="4">
        <v>20</v>
      </c>
      <c r="K22" s="11">
        <f t="shared" si="0"/>
        <v>140</v>
      </c>
      <c r="L22" s="4">
        <v>2</v>
      </c>
      <c r="M22" s="4">
        <v>2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8">
        <f t="shared" si="1"/>
        <v>0</v>
      </c>
      <c r="Y22" s="4"/>
    </row>
    <row r="23" spans="1:25" hidden="1" x14ac:dyDescent="0.25">
      <c r="A23" s="20">
        <v>10</v>
      </c>
      <c r="B23" s="2"/>
      <c r="C23" s="2" t="e">
        <f>IF(VLOOKUP('Дети до 12'!B11,#REF!,2,TRUE)="","",VLOOKUP('Дети до 12'!B11,#REF!,2,TRUE))</f>
        <v>#REF!</v>
      </c>
      <c r="D23" s="3" t="s">
        <v>53</v>
      </c>
      <c r="E23" s="4">
        <v>1</v>
      </c>
      <c r="F23" s="4">
        <v>40</v>
      </c>
      <c r="G23" s="4">
        <v>35</v>
      </c>
      <c r="H23" s="4">
        <v>45</v>
      </c>
      <c r="I23" s="4">
        <v>20</v>
      </c>
      <c r="J23" s="4">
        <v>15</v>
      </c>
      <c r="K23" s="11">
        <f t="shared" si="0"/>
        <v>155</v>
      </c>
      <c r="L23" s="4">
        <v>11</v>
      </c>
      <c r="M23" s="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8">
        <f t="shared" si="1"/>
        <v>0</v>
      </c>
      <c r="Y23" s="4"/>
    </row>
    <row r="24" spans="1:25" hidden="1" x14ac:dyDescent="0.25">
      <c r="A24" s="20">
        <v>12</v>
      </c>
      <c r="B24" s="2" t="s">
        <v>46</v>
      </c>
      <c r="C24" s="2" t="e">
        <f>IF(VLOOKUP('Дети до 12'!B31,#REF!,2,TRUE)="","",VLOOKUP('Дети до 12'!B31,#REF!,2,TRUE))</f>
        <v>#REF!</v>
      </c>
      <c r="D24" s="3" t="s">
        <v>59</v>
      </c>
      <c r="E24" s="4">
        <v>3</v>
      </c>
      <c r="F24" s="4">
        <v>5</v>
      </c>
      <c r="G24" s="4">
        <v>45</v>
      </c>
      <c r="H24" s="4">
        <v>30</v>
      </c>
      <c r="I24" s="4">
        <v>30</v>
      </c>
      <c r="J24" s="4">
        <v>30</v>
      </c>
      <c r="K24" s="11">
        <f t="shared" si="0"/>
        <v>140</v>
      </c>
      <c r="L24" s="4">
        <v>8</v>
      </c>
      <c r="M24" s="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8">
        <f t="shared" si="1"/>
        <v>0</v>
      </c>
      <c r="Y24" s="4"/>
    </row>
    <row r="25" spans="1:25" hidden="1" x14ac:dyDescent="0.25">
      <c r="A25" s="20">
        <v>5</v>
      </c>
      <c r="B25" s="2" t="s">
        <v>1</v>
      </c>
      <c r="C25" s="2" t="e">
        <f>IF(VLOOKUP('Дети до 12'!B42,#REF!,2,TRUE)="","",VLOOKUP('Дети до 12'!B42,#REF!,2,TRUE))</f>
        <v>#REF!</v>
      </c>
      <c r="D25" s="3" t="s">
        <v>61</v>
      </c>
      <c r="E25" s="4">
        <v>2</v>
      </c>
      <c r="F25" s="4">
        <v>40</v>
      </c>
      <c r="G25" s="4">
        <v>35</v>
      </c>
      <c r="H25" s="4">
        <v>35</v>
      </c>
      <c r="I25" s="4">
        <v>30</v>
      </c>
      <c r="J25" s="4">
        <v>50</v>
      </c>
      <c r="K25" s="11">
        <f t="shared" si="0"/>
        <v>190</v>
      </c>
      <c r="L25" s="4">
        <v>1</v>
      </c>
      <c r="M25" s="4">
        <v>3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8">
        <f t="shared" si="1"/>
        <v>0</v>
      </c>
      <c r="Y25" s="4"/>
    </row>
    <row r="26" spans="1:25" hidden="1" x14ac:dyDescent="0.25">
      <c r="A26" s="20">
        <v>17</v>
      </c>
      <c r="B26" s="2"/>
      <c r="C26" s="2" t="e">
        <f>IF(VLOOKUP('Дети до 12'!B18,#REF!,2,TRUE)="","",VLOOKUP('Дети до 12'!B18,#REF!,2,TRUE))</f>
        <v>#REF!</v>
      </c>
      <c r="D26" s="3" t="s">
        <v>53</v>
      </c>
      <c r="E26" s="4">
        <v>2</v>
      </c>
      <c r="F26" s="4">
        <v>35</v>
      </c>
      <c r="G26" s="4">
        <v>15</v>
      </c>
      <c r="H26" s="4">
        <v>25</v>
      </c>
      <c r="I26" s="4">
        <v>40</v>
      </c>
      <c r="J26" s="4">
        <v>35</v>
      </c>
      <c r="K26" s="11">
        <f t="shared" si="0"/>
        <v>150</v>
      </c>
      <c r="L26" s="4">
        <v>12</v>
      </c>
      <c r="M26" s="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8">
        <f t="shared" si="1"/>
        <v>0</v>
      </c>
      <c r="Y26" s="4"/>
    </row>
    <row r="27" spans="1:25" hidden="1" x14ac:dyDescent="0.25">
      <c r="A27" s="20">
        <v>6</v>
      </c>
      <c r="B27" s="2" t="s">
        <v>5</v>
      </c>
      <c r="C27" s="2" t="e">
        <f>IF(VLOOKUP('Дети до 12'!B25,#REF!,2,TRUE)="","",VLOOKUP('Дети до 12'!B25,#REF!,2,TRUE))</f>
        <v>#REF!</v>
      </c>
      <c r="D27" s="3" t="s">
        <v>59</v>
      </c>
      <c r="E27" s="4">
        <v>3</v>
      </c>
      <c r="F27" s="4">
        <v>30</v>
      </c>
      <c r="G27" s="4">
        <v>0</v>
      </c>
      <c r="H27" s="4">
        <v>0</v>
      </c>
      <c r="I27" s="4">
        <v>0</v>
      </c>
      <c r="J27" s="4">
        <v>45</v>
      </c>
      <c r="K27" s="11">
        <f t="shared" si="0"/>
        <v>75</v>
      </c>
      <c r="L27" s="4">
        <v>9</v>
      </c>
      <c r="M27" s="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8">
        <f t="shared" si="1"/>
        <v>0</v>
      </c>
      <c r="Y27" s="4"/>
    </row>
    <row r="28" spans="1:25" hidden="1" x14ac:dyDescent="0.25">
      <c r="A28" s="20">
        <v>9</v>
      </c>
      <c r="B28" s="2" t="s">
        <v>3</v>
      </c>
      <c r="C28" s="2" t="e">
        <f>IF(VLOOKUP('Дети до 12'!B46,#REF!,2,TRUE)="","",VLOOKUP('Дети до 12'!B46,#REF!,2,TRUE))</f>
        <v>#REF!</v>
      </c>
      <c r="D28" s="3" t="s">
        <v>61</v>
      </c>
      <c r="E28" s="4">
        <v>3</v>
      </c>
      <c r="F28" s="4">
        <v>20</v>
      </c>
      <c r="G28" s="4">
        <v>20</v>
      </c>
      <c r="H28" s="4">
        <v>15</v>
      </c>
      <c r="I28" s="4">
        <v>0</v>
      </c>
      <c r="J28" s="4">
        <v>0</v>
      </c>
      <c r="K28" s="11">
        <f t="shared" si="0"/>
        <v>55</v>
      </c>
      <c r="L28" s="4">
        <v>9</v>
      </c>
      <c r="M28" s="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8">
        <f t="shared" si="1"/>
        <v>0</v>
      </c>
      <c r="Y28" s="4"/>
    </row>
    <row r="29" spans="1:25" hidden="1" x14ac:dyDescent="0.25">
      <c r="A29" s="20">
        <v>16</v>
      </c>
      <c r="B29" s="2"/>
      <c r="C29" s="2" t="e">
        <f>IF(VLOOKUP('Дети до 12'!B17,#REF!,2,TRUE)="","",VLOOKUP('Дети до 12'!B17,#REF!,2,TRUE))</f>
        <v>#REF!</v>
      </c>
      <c r="D29" s="3" t="s">
        <v>53</v>
      </c>
      <c r="E29" s="4">
        <v>1</v>
      </c>
      <c r="F29" s="4">
        <v>25</v>
      </c>
      <c r="G29" s="4">
        <v>40</v>
      </c>
      <c r="H29" s="4">
        <v>35</v>
      </c>
      <c r="I29" s="4">
        <v>15</v>
      </c>
      <c r="J29" s="4">
        <v>30</v>
      </c>
      <c r="K29" s="11">
        <f t="shared" si="0"/>
        <v>145</v>
      </c>
      <c r="L29" s="4">
        <v>13</v>
      </c>
      <c r="M29" s="4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8">
        <f t="shared" si="1"/>
        <v>0</v>
      </c>
      <c r="Y29" s="4"/>
    </row>
    <row r="30" spans="1:25" hidden="1" x14ac:dyDescent="0.25">
      <c r="A30" s="20">
        <v>4</v>
      </c>
      <c r="B30" s="2" t="s">
        <v>8</v>
      </c>
      <c r="C30" s="2" t="e">
        <f>IF(VLOOKUP('Дети до 12'!B23,#REF!,2,TRUE)="","",VLOOKUP('Дети до 12'!B23,#REF!,2,TRUE))</f>
        <v>#REF!</v>
      </c>
      <c r="D30" s="3" t="s">
        <v>59</v>
      </c>
      <c r="E30" s="4">
        <v>1</v>
      </c>
      <c r="F30" s="4">
        <v>5</v>
      </c>
      <c r="G30" s="4">
        <v>20</v>
      </c>
      <c r="H30" s="4">
        <v>10</v>
      </c>
      <c r="I30" s="4">
        <v>10</v>
      </c>
      <c r="J30" s="4">
        <v>30</v>
      </c>
      <c r="K30" s="11">
        <f t="shared" si="0"/>
        <v>75</v>
      </c>
      <c r="L30" s="4">
        <v>10</v>
      </c>
      <c r="M30" s="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8">
        <f t="shared" si="1"/>
        <v>0</v>
      </c>
      <c r="Y30" s="4"/>
    </row>
    <row r="31" spans="1:25" hidden="1" x14ac:dyDescent="0.25">
      <c r="A31" s="20">
        <v>10</v>
      </c>
      <c r="B31" s="2" t="s">
        <v>45</v>
      </c>
      <c r="C31" s="2" t="e">
        <f>IF(VLOOKUP('Дети до 12'!B47,#REF!,2,TRUE)="","",VLOOKUP('Дети до 12'!B47,#REF!,2,TRUE))</f>
        <v>#REF!</v>
      </c>
      <c r="D31" s="3" t="s">
        <v>61</v>
      </c>
      <c r="E31" s="4">
        <v>1</v>
      </c>
      <c r="F31" s="4">
        <v>0</v>
      </c>
      <c r="G31" s="4">
        <v>0</v>
      </c>
      <c r="H31" s="4">
        <v>5</v>
      </c>
      <c r="I31" s="4">
        <v>20</v>
      </c>
      <c r="J31" s="4">
        <v>0</v>
      </c>
      <c r="K31" s="11">
        <f t="shared" si="0"/>
        <v>25</v>
      </c>
      <c r="L31" s="4">
        <v>12</v>
      </c>
      <c r="M31" s="4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8">
        <f t="shared" si="1"/>
        <v>0</v>
      </c>
      <c r="Y31" s="4"/>
    </row>
    <row r="32" spans="1:25" hidden="1" x14ac:dyDescent="0.25">
      <c r="A32" s="20">
        <v>6</v>
      </c>
      <c r="B32" s="2" t="s">
        <v>39</v>
      </c>
      <c r="C32" s="2" t="e">
        <f>IF(VLOOKUP('Дети до 12'!B43,#REF!,2,TRUE)="","",VLOOKUP('Дети до 12'!B43,#REF!,2,TRUE))</f>
        <v>#REF!</v>
      </c>
      <c r="D32" s="3" t="s">
        <v>61</v>
      </c>
      <c r="E32" s="4">
        <v>3</v>
      </c>
      <c r="F32" s="4">
        <v>10</v>
      </c>
      <c r="G32" s="4">
        <v>15</v>
      </c>
      <c r="H32" s="4">
        <v>40</v>
      </c>
      <c r="I32" s="4">
        <v>10</v>
      </c>
      <c r="J32" s="4">
        <v>25</v>
      </c>
      <c r="K32" s="11">
        <f t="shared" si="0"/>
        <v>100</v>
      </c>
      <c r="L32" s="4">
        <v>5</v>
      </c>
      <c r="M32" s="4">
        <v>2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8">
        <f t="shared" si="1"/>
        <v>0</v>
      </c>
      <c r="Y32" s="4"/>
    </row>
    <row r="33" spans="1:25" hidden="1" x14ac:dyDescent="0.25">
      <c r="A33" s="20">
        <v>16</v>
      </c>
      <c r="B33" s="2" t="s">
        <v>45</v>
      </c>
      <c r="C33" s="2" t="e">
        <f>IF(VLOOKUP('Дети до 12'!B35,#REF!,2,TRUE)="","",VLOOKUP('Дети до 12'!B35,#REF!,2,TRUE))</f>
        <v>#REF!</v>
      </c>
      <c r="D33" s="3" t="s">
        <v>59</v>
      </c>
      <c r="E33" s="4">
        <v>1</v>
      </c>
      <c r="F33" s="4">
        <v>40</v>
      </c>
      <c r="G33" s="4">
        <v>10</v>
      </c>
      <c r="H33" s="4">
        <v>0</v>
      </c>
      <c r="I33" s="4">
        <v>0</v>
      </c>
      <c r="J33" s="4">
        <v>15</v>
      </c>
      <c r="K33" s="11">
        <f t="shared" si="0"/>
        <v>65</v>
      </c>
      <c r="L33" s="4">
        <v>11</v>
      </c>
      <c r="M33" s="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8">
        <f t="shared" si="1"/>
        <v>0</v>
      </c>
      <c r="Y33" s="4"/>
    </row>
    <row r="34" spans="1:25" hidden="1" x14ac:dyDescent="0.25">
      <c r="A34" s="20">
        <v>11</v>
      </c>
      <c r="B34" s="2" t="s">
        <v>47</v>
      </c>
      <c r="C34" s="2" t="e">
        <f>IF(VLOOKUP('Дети до 12'!B48,#REF!,2,TRUE)="","",VLOOKUP('Дети до 12'!B48,#REF!,2,TRUE))</f>
        <v>#REF!</v>
      </c>
      <c r="D34" s="3" t="s">
        <v>61</v>
      </c>
      <c r="E34" s="4">
        <v>2</v>
      </c>
      <c r="F34" s="4">
        <v>5</v>
      </c>
      <c r="G34" s="4">
        <v>0</v>
      </c>
      <c r="H34" s="4">
        <v>10</v>
      </c>
      <c r="I34" s="4">
        <v>0</v>
      </c>
      <c r="J34" s="4">
        <v>15</v>
      </c>
      <c r="K34" s="11">
        <f t="shared" ref="K34:K53" si="2">SUM(F34:J34)</f>
        <v>30</v>
      </c>
      <c r="L34" s="4">
        <v>11</v>
      </c>
      <c r="M34" s="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8">
        <f t="shared" ref="X34:X53" si="3">SUM(N34:W34)</f>
        <v>0</v>
      </c>
      <c r="Y34" s="4"/>
    </row>
    <row r="35" spans="1:25" hidden="1" x14ac:dyDescent="0.25">
      <c r="A35" s="20">
        <v>3</v>
      </c>
      <c r="B35" s="2"/>
      <c r="C35" s="2" t="e">
        <f>IF(VLOOKUP('Дети до 12'!B12,#REF!,2,TRUE)="","",VLOOKUP('Дети до 12'!B12,#REF!,2,TRUE))</f>
        <v>#REF!</v>
      </c>
      <c r="D35" s="3" t="s">
        <v>53</v>
      </c>
      <c r="E35" s="4">
        <v>3</v>
      </c>
      <c r="F35" s="4">
        <v>10</v>
      </c>
      <c r="G35" s="4">
        <v>40</v>
      </c>
      <c r="H35" s="4">
        <v>20</v>
      </c>
      <c r="I35" s="4">
        <v>15</v>
      </c>
      <c r="J35" s="4">
        <v>30</v>
      </c>
      <c r="K35" s="11">
        <f t="shared" si="2"/>
        <v>115</v>
      </c>
      <c r="L35" s="4">
        <v>14</v>
      </c>
      <c r="M35" s="4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8">
        <f t="shared" si="3"/>
        <v>0</v>
      </c>
      <c r="Y35" s="4"/>
    </row>
    <row r="36" spans="1:25" hidden="1" x14ac:dyDescent="0.25">
      <c r="A36" s="20">
        <v>1</v>
      </c>
      <c r="B36" s="2" t="s">
        <v>41</v>
      </c>
      <c r="C36" s="2" t="e">
        <f>IF(VLOOKUP('Дети до 12'!B20,#REF!,2,TRUE)="","",VLOOKUP('Дети до 12'!B20,#REF!,2,TRUE))</f>
        <v>#REF!</v>
      </c>
      <c r="D36" s="3" t="s">
        <v>59</v>
      </c>
      <c r="E36" s="4">
        <v>1</v>
      </c>
      <c r="F36" s="4">
        <v>15</v>
      </c>
      <c r="G36" s="4">
        <v>10</v>
      </c>
      <c r="H36" s="4">
        <v>15</v>
      </c>
      <c r="I36" s="4">
        <v>15</v>
      </c>
      <c r="J36" s="4">
        <v>0</v>
      </c>
      <c r="K36" s="11">
        <f t="shared" si="2"/>
        <v>55</v>
      </c>
      <c r="L36" s="4">
        <v>12</v>
      </c>
      <c r="M36" s="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8">
        <f t="shared" si="3"/>
        <v>0</v>
      </c>
      <c r="Y36" s="4"/>
    </row>
    <row r="37" spans="1:25" hidden="1" x14ac:dyDescent="0.25">
      <c r="A37" s="20">
        <v>7</v>
      </c>
      <c r="B37" s="2" t="s">
        <v>38</v>
      </c>
      <c r="C37" s="2" t="e">
        <f>IF(VLOOKUP('Дети до 12'!B44,#REF!,2,TRUE)="","",VLOOKUP('Дети до 12'!B44,#REF!,2,TRUE))</f>
        <v>#REF!</v>
      </c>
      <c r="D37" s="3" t="s">
        <v>61</v>
      </c>
      <c r="E37" s="4">
        <v>1</v>
      </c>
      <c r="F37" s="4">
        <v>10</v>
      </c>
      <c r="G37" s="4">
        <v>30</v>
      </c>
      <c r="H37" s="4">
        <v>20</v>
      </c>
      <c r="I37" s="4">
        <v>10</v>
      </c>
      <c r="J37" s="4">
        <v>25</v>
      </c>
      <c r="K37" s="11">
        <f t="shared" si="2"/>
        <v>95</v>
      </c>
      <c r="L37" s="4">
        <v>6</v>
      </c>
      <c r="M37" s="4">
        <v>1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8">
        <f t="shared" si="3"/>
        <v>0</v>
      </c>
      <c r="Y37" s="4"/>
    </row>
    <row r="38" spans="1:25" hidden="1" x14ac:dyDescent="0.25">
      <c r="A38" s="20">
        <v>14</v>
      </c>
      <c r="B38" s="2"/>
      <c r="C38" s="2" t="e">
        <f>IF(VLOOKUP('Дети до 12'!B13,#REF!,2,TRUE)="","",VLOOKUP('Дети до 12'!B13,#REF!,2,TRUE))</f>
        <v>#REF!</v>
      </c>
      <c r="D38" s="3" t="s">
        <v>53</v>
      </c>
      <c r="E38" s="4">
        <v>2</v>
      </c>
      <c r="F38" s="4">
        <v>0</v>
      </c>
      <c r="G38" s="4">
        <v>35</v>
      </c>
      <c r="H38" s="4">
        <v>25</v>
      </c>
      <c r="I38" s="4">
        <v>30</v>
      </c>
      <c r="J38" s="4">
        <v>25</v>
      </c>
      <c r="K38" s="11">
        <f t="shared" si="2"/>
        <v>115</v>
      </c>
      <c r="L38" s="4">
        <v>15</v>
      </c>
      <c r="M38" s="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8">
        <f t="shared" si="3"/>
        <v>0</v>
      </c>
      <c r="Y38" s="4"/>
    </row>
    <row r="39" spans="1:25" hidden="1" x14ac:dyDescent="0.25">
      <c r="A39" s="20">
        <v>3</v>
      </c>
      <c r="B39" s="2" t="s">
        <v>6</v>
      </c>
      <c r="C39" s="2" t="e">
        <f>IF(VLOOKUP('Дети до 12'!B22,#REF!,2,TRUE)="","",VLOOKUP('Дети до 12'!B22,#REF!,2,TRUE))</f>
        <v>#REF!</v>
      </c>
      <c r="D39" s="3" t="s">
        <v>59</v>
      </c>
      <c r="E39" s="4">
        <v>3</v>
      </c>
      <c r="F39" s="4">
        <v>0</v>
      </c>
      <c r="G39" s="4">
        <v>10</v>
      </c>
      <c r="H39" s="4">
        <v>0</v>
      </c>
      <c r="I39" s="4">
        <v>35</v>
      </c>
      <c r="J39" s="4">
        <v>5</v>
      </c>
      <c r="K39" s="11">
        <f t="shared" si="2"/>
        <v>50</v>
      </c>
      <c r="L39" s="4">
        <v>13</v>
      </c>
      <c r="M39" s="4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8">
        <f t="shared" si="3"/>
        <v>0</v>
      </c>
      <c r="Y39" s="4"/>
    </row>
    <row r="40" spans="1:25" hidden="1" x14ac:dyDescent="0.25">
      <c r="A40" s="20">
        <v>13</v>
      </c>
      <c r="B40" s="2" t="s">
        <v>41</v>
      </c>
      <c r="C40" s="2" t="e">
        <f>IF(VLOOKUP('Дети до 12'!B50,#REF!,2,TRUE)="","",VLOOKUP('Дети до 12'!B50,#REF!,2,TRUE))</f>
        <v>#REF!</v>
      </c>
      <c r="D40" s="3" t="s">
        <v>61</v>
      </c>
      <c r="E40" s="4">
        <v>1</v>
      </c>
      <c r="F40" s="4">
        <v>0</v>
      </c>
      <c r="G40" s="4">
        <v>0</v>
      </c>
      <c r="H40" s="4">
        <v>0</v>
      </c>
      <c r="I40" s="4">
        <v>20</v>
      </c>
      <c r="J40" s="4">
        <v>0</v>
      </c>
      <c r="K40" s="11">
        <f t="shared" si="2"/>
        <v>20</v>
      </c>
      <c r="L40" s="4">
        <v>13</v>
      </c>
      <c r="M40" s="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8">
        <f t="shared" si="3"/>
        <v>0</v>
      </c>
      <c r="Y40" s="4"/>
    </row>
    <row r="41" spans="1:25" hidden="1" x14ac:dyDescent="0.25">
      <c r="A41" s="20">
        <v>1</v>
      </c>
      <c r="B41" s="2"/>
      <c r="C41" s="2" t="e">
        <f>IF(VLOOKUP('Дети до 12'!B14,#REF!,2,TRUE)="","",VLOOKUP('Дети до 12'!B14,#REF!,2,TRUE))</f>
        <v>#REF!</v>
      </c>
      <c r="D41" s="3" t="s">
        <v>53</v>
      </c>
      <c r="E41" s="4">
        <v>1</v>
      </c>
      <c r="F41" s="4">
        <v>5</v>
      </c>
      <c r="G41" s="4">
        <v>40</v>
      </c>
      <c r="H41" s="4">
        <v>25</v>
      </c>
      <c r="I41" s="4">
        <v>10</v>
      </c>
      <c r="J41" s="4">
        <v>0</v>
      </c>
      <c r="K41" s="11">
        <f t="shared" si="2"/>
        <v>80</v>
      </c>
      <c r="L41" s="4">
        <v>16</v>
      </c>
      <c r="M41" s="4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8">
        <f t="shared" si="3"/>
        <v>0</v>
      </c>
      <c r="Y41" s="4"/>
    </row>
    <row r="42" spans="1:25" hidden="1" x14ac:dyDescent="0.25">
      <c r="A42" s="20">
        <v>17</v>
      </c>
      <c r="B42" s="2" t="s">
        <v>47</v>
      </c>
      <c r="C42" s="2" t="e">
        <f>IF(VLOOKUP('Дети до 12'!B36,#REF!,2,TRUE)="","",VLOOKUP('Дети до 12'!B36,#REF!,2,TRUE))</f>
        <v>#REF!</v>
      </c>
      <c r="D42" s="3" t="s">
        <v>59</v>
      </c>
      <c r="E42" s="4">
        <v>2</v>
      </c>
      <c r="F42" s="4">
        <v>30</v>
      </c>
      <c r="G42" s="4">
        <v>15</v>
      </c>
      <c r="H42" s="4">
        <v>0</v>
      </c>
      <c r="I42" s="4">
        <v>5</v>
      </c>
      <c r="J42" s="4">
        <v>0</v>
      </c>
      <c r="K42" s="11">
        <f t="shared" si="2"/>
        <v>50</v>
      </c>
      <c r="L42" s="4">
        <v>14</v>
      </c>
      <c r="M42" s="4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8">
        <f t="shared" si="3"/>
        <v>0</v>
      </c>
      <c r="Y42" s="4"/>
    </row>
    <row r="43" spans="1:25" hidden="1" x14ac:dyDescent="0.25">
      <c r="A43" s="20">
        <v>14</v>
      </c>
      <c r="B43" s="2" t="s">
        <v>48</v>
      </c>
      <c r="C43" s="2" t="e">
        <f>IF(VLOOKUP('Дети до 12'!B51,#REF!,2,TRUE)="","",VLOOKUP('Дети до 12'!B51,#REF!,2,TRUE))</f>
        <v>#REF!</v>
      </c>
      <c r="D43" s="3" t="s">
        <v>61</v>
      </c>
      <c r="E43" s="4">
        <v>2</v>
      </c>
      <c r="F43" s="4">
        <v>0</v>
      </c>
      <c r="G43" s="4">
        <v>10</v>
      </c>
      <c r="H43" s="4">
        <v>10</v>
      </c>
      <c r="I43" s="4">
        <v>20</v>
      </c>
      <c r="J43" s="4">
        <v>20</v>
      </c>
      <c r="K43" s="11">
        <f t="shared" si="2"/>
        <v>60</v>
      </c>
      <c r="L43" s="4">
        <v>8</v>
      </c>
      <c r="M43" s="4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8">
        <f t="shared" si="3"/>
        <v>0</v>
      </c>
      <c r="Y43" s="4"/>
    </row>
    <row r="44" spans="1:25" hidden="1" x14ac:dyDescent="0.25">
      <c r="A44" s="20">
        <v>8</v>
      </c>
      <c r="B44" s="2" t="s">
        <v>46</v>
      </c>
      <c r="C44" s="2" t="e">
        <f>IF(VLOOKUP('Дети до 12'!B45,#REF!,2,TRUE)="","",VLOOKUP('Дети до 12'!B45,#REF!,2,TRUE))</f>
        <v>#REF!</v>
      </c>
      <c r="D44" s="3" t="s">
        <v>61</v>
      </c>
      <c r="E44" s="4">
        <v>2</v>
      </c>
      <c r="F44" s="4">
        <v>0</v>
      </c>
      <c r="G44" s="4">
        <v>35</v>
      </c>
      <c r="H44" s="4">
        <v>35</v>
      </c>
      <c r="I44" s="4">
        <v>25</v>
      </c>
      <c r="J44" s="4">
        <v>20</v>
      </c>
      <c r="K44" s="11">
        <f t="shared" si="2"/>
        <v>115</v>
      </c>
      <c r="L44" s="4">
        <v>3</v>
      </c>
      <c r="M44" s="4">
        <v>1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8">
        <f t="shared" si="3"/>
        <v>0</v>
      </c>
      <c r="Y44" s="4"/>
    </row>
    <row r="45" spans="1:25" hidden="1" x14ac:dyDescent="0.25">
      <c r="A45" s="20">
        <v>5</v>
      </c>
      <c r="B45" s="2" t="s">
        <v>9</v>
      </c>
      <c r="C45" s="2" t="e">
        <f>IF(VLOOKUP('Дети до 12'!B24,#REF!,2,TRUE)="","",VLOOKUP('Дети до 12'!B24,#REF!,2,TRUE))</f>
        <v>#REF!</v>
      </c>
      <c r="D45" s="3" t="s">
        <v>59</v>
      </c>
      <c r="E45" s="4">
        <v>2</v>
      </c>
      <c r="F45" s="4">
        <v>5</v>
      </c>
      <c r="G45" s="4">
        <v>15</v>
      </c>
      <c r="H45" s="4">
        <v>10</v>
      </c>
      <c r="I45" s="4">
        <v>0</v>
      </c>
      <c r="J45" s="4">
        <v>0</v>
      </c>
      <c r="K45" s="11">
        <f t="shared" si="2"/>
        <v>30</v>
      </c>
      <c r="L45" s="4">
        <v>15</v>
      </c>
      <c r="M45" s="4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8">
        <f t="shared" si="3"/>
        <v>0</v>
      </c>
      <c r="Y45" s="4"/>
    </row>
    <row r="46" spans="1:25" hidden="1" x14ac:dyDescent="0.25">
      <c r="A46" s="20">
        <v>15</v>
      </c>
      <c r="B46" s="2" t="s">
        <v>7</v>
      </c>
      <c r="C46" s="2" t="e">
        <f>IF(VLOOKUP('Дети до 12'!B52,#REF!,2,TRUE)="","",VLOOKUP('Дети до 12'!B52,#REF!,2,TRUE))</f>
        <v>#REF!</v>
      </c>
      <c r="D46" s="3" t="s">
        <v>61</v>
      </c>
      <c r="E46" s="4">
        <v>3</v>
      </c>
      <c r="F46" s="4">
        <v>0</v>
      </c>
      <c r="G46" s="4">
        <v>0</v>
      </c>
      <c r="H46" s="4">
        <v>0</v>
      </c>
      <c r="I46" s="4">
        <v>15</v>
      </c>
      <c r="J46" s="4">
        <v>0</v>
      </c>
      <c r="K46" s="11">
        <f t="shared" si="2"/>
        <v>15</v>
      </c>
      <c r="L46" s="4">
        <v>14</v>
      </c>
      <c r="M46" s="4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8">
        <f t="shared" si="3"/>
        <v>0</v>
      </c>
      <c r="Y46" s="4"/>
    </row>
    <row r="47" spans="1:25" hidden="1" x14ac:dyDescent="0.25">
      <c r="A47" s="20">
        <v>8</v>
      </c>
      <c r="B47" s="2" t="s">
        <v>58</v>
      </c>
      <c r="C47" s="2" t="e">
        <f>IF(VLOOKUP('Дети до 12'!B15,#REF!,2,TRUE)="","",VLOOKUP('Дети до 12'!B15,#REF!,2,TRUE))</f>
        <v>#REF!</v>
      </c>
      <c r="D47" s="3" t="s">
        <v>53</v>
      </c>
      <c r="E47" s="4">
        <v>2</v>
      </c>
      <c r="F47" s="4">
        <v>0</v>
      </c>
      <c r="G47" s="4">
        <v>20</v>
      </c>
      <c r="H47" s="4">
        <v>10</v>
      </c>
      <c r="I47" s="4">
        <v>0</v>
      </c>
      <c r="J47" s="4">
        <v>0</v>
      </c>
      <c r="K47" s="11">
        <f t="shared" si="2"/>
        <v>30</v>
      </c>
      <c r="L47" s="4">
        <v>17</v>
      </c>
      <c r="M47" s="4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8">
        <f t="shared" si="3"/>
        <v>0</v>
      </c>
      <c r="Y47" s="4"/>
    </row>
    <row r="48" spans="1:25" hidden="1" x14ac:dyDescent="0.25">
      <c r="A48" s="20">
        <v>13</v>
      </c>
      <c r="B48" s="2" t="s">
        <v>7</v>
      </c>
      <c r="C48" s="2" t="s">
        <v>2</v>
      </c>
      <c r="D48" s="3" t="s">
        <v>59</v>
      </c>
      <c r="E48" s="4">
        <v>1</v>
      </c>
      <c r="F48" s="4">
        <v>0</v>
      </c>
      <c r="G48" s="4">
        <v>0</v>
      </c>
      <c r="H48" s="4">
        <v>0</v>
      </c>
      <c r="I48" s="4">
        <v>15</v>
      </c>
      <c r="J48" s="4">
        <v>15</v>
      </c>
      <c r="K48" s="11">
        <f t="shared" si="2"/>
        <v>30</v>
      </c>
      <c r="L48" s="4">
        <v>16</v>
      </c>
      <c r="M48" s="4"/>
      <c r="N48" s="15" t="s">
        <v>62</v>
      </c>
      <c r="O48" s="15"/>
      <c r="P48" s="15"/>
      <c r="Q48" s="15"/>
      <c r="R48" s="15"/>
      <c r="S48" s="15"/>
      <c r="T48" s="15"/>
      <c r="U48" s="15"/>
      <c r="V48" s="15"/>
      <c r="W48" s="15"/>
      <c r="X48" s="8">
        <f t="shared" si="3"/>
        <v>0</v>
      </c>
      <c r="Y48" s="4"/>
    </row>
    <row r="49" spans="1:25" hidden="1" x14ac:dyDescent="0.25">
      <c r="A49" s="20">
        <v>4</v>
      </c>
      <c r="B49" s="2" t="s">
        <v>11</v>
      </c>
      <c r="C49" s="2" t="e">
        <f>IF(VLOOKUP('Дети до 12'!B16,#REF!,2,TRUE)="","",VLOOKUP('Дети до 12'!B16,#REF!,2,TRUE))</f>
        <v>#REF!</v>
      </c>
      <c r="D49" s="3" t="s">
        <v>53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11">
        <f t="shared" si="2"/>
        <v>0</v>
      </c>
      <c r="L49" s="4">
        <v>18</v>
      </c>
      <c r="M49" s="4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8">
        <f t="shared" si="3"/>
        <v>0</v>
      </c>
      <c r="Y49" s="4"/>
    </row>
    <row r="50" spans="1:25" hidden="1" x14ac:dyDescent="0.25">
      <c r="A50" s="20">
        <v>7</v>
      </c>
      <c r="B50" s="2" t="s">
        <v>11</v>
      </c>
      <c r="C50" s="2" t="e">
        <f>IF(VLOOKUP('Дети до 12'!B26,#REF!,2,TRUE)="","",VLOOKUP('Дети до 12'!B26,#REF!,2,TRUE))</f>
        <v>#REF!</v>
      </c>
      <c r="D50" s="3" t="s">
        <v>59</v>
      </c>
      <c r="E50" s="4">
        <v>1</v>
      </c>
      <c r="F50" s="4">
        <v>0</v>
      </c>
      <c r="G50" s="4">
        <v>10</v>
      </c>
      <c r="H50" s="4">
        <v>0</v>
      </c>
      <c r="I50" s="4">
        <v>0</v>
      </c>
      <c r="J50" s="4">
        <v>0</v>
      </c>
      <c r="K50" s="11">
        <f t="shared" si="2"/>
        <v>10</v>
      </c>
      <c r="L50" s="4">
        <v>17</v>
      </c>
      <c r="M50" s="4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8">
        <f t="shared" si="3"/>
        <v>0</v>
      </c>
      <c r="Y50" s="4"/>
    </row>
    <row r="51" spans="1:25" hidden="1" x14ac:dyDescent="0.25">
      <c r="A51" s="20">
        <v>12</v>
      </c>
      <c r="B51" s="2" t="s">
        <v>40</v>
      </c>
      <c r="C51" s="2" t="e">
        <f>IF(VLOOKUP('Дети до 12'!B49,#REF!,2,TRUE)="","",VLOOKUP('Дети до 12'!B49,#REF!,2,TRUE))</f>
        <v>#REF!</v>
      </c>
      <c r="D51" s="3" t="s">
        <v>61</v>
      </c>
      <c r="E51" s="4">
        <v>3</v>
      </c>
      <c r="F51" s="4">
        <v>35</v>
      </c>
      <c r="G51" s="4">
        <v>25</v>
      </c>
      <c r="H51" s="4">
        <v>15</v>
      </c>
      <c r="I51" s="4">
        <v>20</v>
      </c>
      <c r="J51" s="4">
        <v>15</v>
      </c>
      <c r="K51" s="11">
        <f t="shared" si="2"/>
        <v>110</v>
      </c>
      <c r="L51" s="4">
        <v>4</v>
      </c>
      <c r="M51" s="4">
        <v>3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8">
        <f t="shared" si="3"/>
        <v>0</v>
      </c>
      <c r="Y51" s="4"/>
    </row>
    <row r="52" spans="1:25" hidden="1" x14ac:dyDescent="0.25">
      <c r="A52" s="20">
        <v>11</v>
      </c>
      <c r="B52" s="2" t="s">
        <v>58</v>
      </c>
      <c r="C52" s="2" t="e">
        <f>IF(VLOOKUP('Дети до 12'!B30,#REF!,2,TRUE)="","",VLOOKUP('Дети до 12'!B30,#REF!,2,TRUE))</f>
        <v>#REF!</v>
      </c>
      <c r="D52" s="3" t="s">
        <v>59</v>
      </c>
      <c r="E52" s="4">
        <v>2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11">
        <f t="shared" si="2"/>
        <v>0</v>
      </c>
      <c r="L52" s="4">
        <v>18</v>
      </c>
      <c r="M52" s="4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8">
        <f t="shared" si="3"/>
        <v>0</v>
      </c>
      <c r="Y52" s="4"/>
    </row>
    <row r="53" spans="1:25" x14ac:dyDescent="0.25">
      <c r="A53" s="20"/>
      <c r="B53" s="2" t="s">
        <v>74</v>
      </c>
      <c r="C53" s="2" t="s">
        <v>4</v>
      </c>
      <c r="D53" s="3" t="s">
        <v>35</v>
      </c>
      <c r="E53" s="7">
        <v>3</v>
      </c>
      <c r="F53" s="7"/>
      <c r="G53" s="7"/>
      <c r="H53" s="7"/>
      <c r="I53" s="7"/>
      <c r="J53" s="7"/>
      <c r="K53" s="11">
        <f t="shared" si="2"/>
        <v>0</v>
      </c>
      <c r="L53" s="4">
        <v>8</v>
      </c>
      <c r="M53" s="4">
        <v>3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5</v>
      </c>
      <c r="U53" s="15">
        <v>0</v>
      </c>
      <c r="V53" s="15">
        <v>15</v>
      </c>
      <c r="W53" s="15">
        <v>0</v>
      </c>
      <c r="X53" s="8">
        <f t="shared" si="3"/>
        <v>20</v>
      </c>
      <c r="Y53" s="4">
        <v>11</v>
      </c>
    </row>
  </sheetData>
  <autoFilter ref="A1:Y52">
    <filterColumn colId="3">
      <filters>
        <filter val="3 метра"/>
      </filters>
    </filterColumn>
    <sortState ref="A2:Y53">
      <sortCondition descending="1" ref="X1:X52"/>
    </sortState>
  </autoFilter>
  <dataConsolidate/>
  <dataValidations count="9">
    <dataValidation allowBlank="1" showInputMessage="1" showErrorMessage="1" promptTitle="Выбираются победители" prompt="1. После сортировки по&quot;Сумма финал&quot;, места расставляются по порядку. _x000a_2. Сортируются призеры, нажатием стрелки в ячейке Х1 и простановкой галочек только на 1,2,3._x000a_3. ОБЩИЙ ИТОГ, для заполнения дипломов получается нажатием &quot;1&quot; слева вверху над ячейкой А1. " sqref="Y1:Y1048576"/>
    <dataValidation allowBlank="1" showInputMessage="1" showErrorMessage="1" promptTitle="Распределяются стенды" prompt="для финалистов._x000a__x000a_По столбцу &quot;Место отбор.&quot;, последний стенд - первое место, предпоследний - второе место и далее, в обратном порядке." sqref="M1:M1048576"/>
    <dataValidation allowBlank="1" showInputMessage="1" showErrorMessage="1" promptTitle="Вводится № стенда " prompt="_x000a_Проставляется вручную" sqref="E1:E1048576"/>
    <dataValidation allowBlank="1" showInputMessage="1" showErrorMessage="1" promptTitle="Выбираются финалисты" prompt="_x000a_После сортировки столбца &quot;Сумма отбор.&quot;, места распределяются по порядку. _x000a__x000a_При одинаковых суммах, сравниваются предыдущие серии._x000a_" sqref="L1:L1048576"/>
    <dataValidation allowBlank="1" showInputMessage="1" showErrorMessage="1" promptTitle="Вводится дистанция" prompt="или дисциплина._x000a__x000a_Форма протокола на 1 дистанцию, формируется нажатием стрелки в правом нижнем углу ячейки С1, с поставлением  галочки на нужной дистанции." sqref="D1:D1048576"/>
    <dataValidation allowBlank="1" showInputMessage="1" showErrorMessage="1" promptTitle="Выполни сортировку !!!" prompt="_x000a_После финальных серий, столбец сортируется от большего значения к меньшему для определения победителей._x000a_При одинаковых суммах, сравниваются предыдущие серии._x000a__x000a_Проверь формулы!!!" sqref="X1:X1048576"/>
    <dataValidation allowBlank="1" showInputMessage="1" showErrorMessage="1" promptTitle="1. Выполни сортировку!!!" prompt="_x000a_После отборочных серий, столбец сортируется от большего значения к меньшему для определения финалистов._x000a__x000a_Проверь формулы!!!_x000a_" sqref="K1:K1048576"/>
    <dataValidation allowBlank="1" showInputMessage="1" showErrorMessage="1" promptTitle="См.лист &quot;Список&quot;" prompt="_x000a_Данные заполняются в листе &quot;Список&quot;, столбец &quot;В&quot;" sqref="C1:C1048576"/>
    <dataValidation allowBlank="1" showInputMessage="1" showErrorMessage="1" promptTitle="Результаты серий" prompt="_x000a_Суммируются результаты каждого ножа, оставшегося в мишени, после завершения серии" sqref="N1:W1048576 F1:J1048576"/>
  </dataValidations>
  <printOptions horizontalCentered="1"/>
  <pageMargins left="0.23622047244094491" right="0.23622047244094491" top="0.98425196850393704" bottom="0.74803149606299213" header="0.31496062992125984" footer="0.31496062992125984"/>
  <pageSetup paperSize="9" scale="67" fitToHeight="0" orientation="landscape" r:id="rId1"/>
  <headerFooter>
    <oddHeader>&amp;L&amp;14Дата: __________________&amp;C&amp;"-,полужирный"&amp;16ПРОТОКОЛ &amp;"-,обычный"&amp;11
соревнований по спортивному метанию ножа &amp;R&amp;14г. Самара</oddHeader>
    <oddFooter>&amp;LСудья соревнований: 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 лига</vt:lpstr>
      <vt:lpstr>Муж.</vt:lpstr>
      <vt:lpstr>Муж-Абсол</vt:lpstr>
      <vt:lpstr>женщ.</vt:lpstr>
      <vt:lpstr>женщ-Абсол</vt:lpstr>
      <vt:lpstr>самарск качели</vt:lpstr>
      <vt:lpstr>Девушки</vt:lpstr>
      <vt:lpstr>Юноши</vt:lpstr>
      <vt:lpstr>Дети до 12</vt:lpstr>
      <vt:lpstr>СГОАН Дети до 12</vt:lpstr>
      <vt:lpstr>СГОАН</vt:lpstr>
      <vt:lpstr>'1 лига'!Область_печати</vt:lpstr>
      <vt:lpstr>Девушки!Область_печати</vt:lpstr>
      <vt:lpstr>'Дети до 12'!Область_печати</vt:lpstr>
      <vt:lpstr>женщ.!Область_печати</vt:lpstr>
      <vt:lpstr>'женщ-Абсол'!Область_печати</vt:lpstr>
      <vt:lpstr>Муж.!Область_печати</vt:lpstr>
      <vt:lpstr>'Муж-Абсол'!Область_печати</vt:lpstr>
      <vt:lpstr>'самарск качели'!Область_печати</vt:lpstr>
      <vt:lpstr>СГОАН!Область_печати</vt:lpstr>
      <vt:lpstr>'СГОАН Дети до 12'!Область_печати</vt:lpstr>
      <vt:lpstr>Юноши!Область_печати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</dc:title>
  <dc:subject>Спортивное метание ножей</dc:subject>
  <dc:creator>Серков Андрей Николаевич</dc:creator>
  <cp:lastModifiedBy>RUOR</cp:lastModifiedBy>
  <cp:lastPrinted>2017-11-03T11:18:34Z</cp:lastPrinted>
  <dcterms:created xsi:type="dcterms:W3CDTF">2017-10-31T06:21:57Z</dcterms:created>
  <dcterms:modified xsi:type="dcterms:W3CDTF">2017-11-22T08:53:42Z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</Properties>
</file>